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Conf Matchup Proj" sheetId="2" r:id="rId6"/>
    <sheet state="visible" name="Janesville Craig" sheetId="3" r:id="rId7"/>
    <sheet state="visible" name="Janesville Parker" sheetId="4" r:id="rId8"/>
    <sheet state="visible" name="Madison East" sheetId="5" r:id="rId9"/>
    <sheet state="visible" name="Madison La Follette" sheetId="6" r:id="rId10"/>
    <sheet state="visible" name="Madison Memorial" sheetId="7" r:id="rId11"/>
    <sheet state="visible" name="Madison West" sheetId="8" r:id="rId12"/>
    <sheet state="visible" name="Middleton" sheetId="9" r:id="rId13"/>
    <sheet state="visible" name="Verona" sheetId="10" r:id="rId14"/>
  </sheets>
  <definedNames/>
  <calcPr/>
</workbook>
</file>

<file path=xl/sharedStrings.xml><?xml version="1.0" encoding="utf-8"?>
<sst xmlns="http://schemas.openxmlformats.org/spreadsheetml/2006/main" count="358" uniqueCount="60">
  <si>
    <t>Rank:</t>
  </si>
  <si>
    <t>Team:</t>
  </si>
  <si>
    <t>Record:</t>
  </si>
  <si>
    <t>Points:</t>
  </si>
  <si>
    <t>Last Game Points Change:</t>
  </si>
  <si>
    <t>Constant Pts For Proj (Doesn't Move):</t>
  </si>
  <si>
    <t>Verona</t>
  </si>
  <si>
    <t>8-1</t>
  </si>
  <si>
    <t>Janesville Craig</t>
  </si>
  <si>
    <t>Middleton</t>
  </si>
  <si>
    <t>Janesville Parker</t>
  </si>
  <si>
    <t>6-3</t>
  </si>
  <si>
    <t>Madison East</t>
  </si>
  <si>
    <t>Madison Memorial</t>
  </si>
  <si>
    <t>Madison La Follette</t>
  </si>
  <si>
    <t>5-4</t>
  </si>
  <si>
    <t>Madison West</t>
  </si>
  <si>
    <t>2-7</t>
  </si>
  <si>
    <t>1-8</t>
  </si>
  <si>
    <t>0-9</t>
  </si>
  <si>
    <t>Date:</t>
  </si>
  <si>
    <t>Away Team:</t>
  </si>
  <si>
    <t>Away Prob:</t>
  </si>
  <si>
    <t>Home Team:</t>
  </si>
  <si>
    <t>Home Prob:</t>
  </si>
  <si>
    <t>Matchup Score:</t>
  </si>
  <si>
    <t>Correct?</t>
  </si>
  <si>
    <t>NO</t>
  </si>
  <si>
    <t>YES</t>
  </si>
  <si>
    <t xml:space="preserve">out of </t>
  </si>
  <si>
    <t>28 games correctly predicted.</t>
  </si>
  <si>
    <t>82% accuracy</t>
  </si>
  <si>
    <t>Opponent:</t>
  </si>
  <si>
    <t>Opponent Ws:</t>
  </si>
  <si>
    <t>Opponent Ls:</t>
  </si>
  <si>
    <t>Ttl Pts Available:</t>
  </si>
  <si>
    <t>W/L:</t>
  </si>
  <si>
    <t>MOV/D:</t>
  </si>
  <si>
    <t>Base Pts Earned:</t>
  </si>
  <si>
    <t>MOV/D Adj:</t>
  </si>
  <si>
    <t>Ttl Pts Earned:</t>
  </si>
  <si>
    <t>New Rating:</t>
  </si>
  <si>
    <t>Oshkosh North</t>
  </si>
  <si>
    <t>W</t>
  </si>
  <si>
    <t>Delavan-Darien</t>
  </si>
  <si>
    <t>L</t>
  </si>
  <si>
    <t>Madison LaFollette</t>
  </si>
  <si>
    <t>Burlington</t>
  </si>
  <si>
    <t>Milton</t>
  </si>
  <si>
    <t>Base Pts Available:</t>
  </si>
  <si>
    <t>Sun Prairie West</t>
  </si>
  <si>
    <t>Beloit Memorial</t>
  </si>
  <si>
    <t>Kenosha Indian Trail</t>
  </si>
  <si>
    <t>Monona Grove</t>
  </si>
  <si>
    <t>Kenosha Tremper</t>
  </si>
  <si>
    <t>Waukesha West</t>
  </si>
  <si>
    <t>Edgewood</t>
  </si>
  <si>
    <t>Bay Port</t>
  </si>
  <si>
    <t>Waterford</t>
  </si>
  <si>
    <t>Muskego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</si>
</sst>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3.0"/>
      <color rgb="FFA62C3E"/>
      <name val="Titillium-web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readingOrder="0"/>
    </xf>
    <xf borderId="0" fillId="0" fontId="1" numFmtId="49" xfId="0" applyFont="1" applyNumberFormat="1"/>
    <xf borderId="0" fillId="0" fontId="1" numFmtId="164" xfId="0" applyAlignment="1" applyFont="1" applyNumberFormat="1">
      <alignment readingOrder="0"/>
    </xf>
    <xf borderId="0" fillId="0" fontId="1" numFmtId="1" xfId="0" applyAlignment="1" applyFont="1" applyNumberFormat="1">
      <alignment horizontal="center" readingOrder="0"/>
    </xf>
    <xf borderId="0" fillId="0" fontId="1" numFmtId="1" xfId="0" applyAlignment="1" applyFont="1" applyNumberFormat="1">
      <alignment readingOrder="0"/>
    </xf>
    <xf borderId="0" fillId="0" fontId="2" numFmtId="1" xfId="0" applyAlignment="1" applyFont="1" applyNumberFormat="1">
      <alignment horizontal="center" readingOrder="0"/>
    </xf>
    <xf borderId="0" fillId="0" fontId="1" numFmtId="1" xfId="0" applyAlignment="1" applyFont="1" applyNumberFormat="1">
      <alignment horizontal="center" readingOrder="0"/>
    </xf>
    <xf borderId="0" fillId="0" fontId="1" numFmtId="1" xfId="0" applyAlignment="1" applyFont="1" applyNumberFormat="1">
      <alignment readingOrder="0"/>
    </xf>
    <xf borderId="0" fillId="0" fontId="1" numFmtId="1" xfId="0" applyAlignment="1" applyFont="1" applyNumberFormat="1">
      <alignment horizontal="center"/>
    </xf>
    <xf borderId="0" fillId="0" fontId="1" numFmtId="1" xfId="0" applyFont="1" applyNumberFormat="1"/>
    <xf borderId="0" fillId="0" fontId="1" numFmtId="0" xfId="0" applyAlignment="1" applyFont="1">
      <alignment horizontal="center"/>
    </xf>
    <xf borderId="0" fillId="0" fontId="1" numFmtId="1" xfId="0" applyFont="1" applyNumberFormat="1"/>
    <xf borderId="0" fillId="0" fontId="3" numFmtId="1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164" xfId="0" applyAlignment="1" applyFont="1" applyNumberFormat="1">
      <alignment horizontal="right" readingOrder="0" vertical="bottom"/>
    </xf>
    <xf borderId="0" fillId="0" fontId="4" numFmtId="1" xfId="0" applyAlignment="1" applyFont="1" applyNumberFormat="1">
      <alignment readingOrder="0" vertical="bottom"/>
    </xf>
    <xf borderId="0" fillId="0" fontId="4" numFmtId="1" xfId="0" applyAlignment="1" applyFont="1" applyNumberFormat="1">
      <alignment horizontal="right" readingOrder="0" vertical="bottom"/>
    </xf>
    <xf borderId="0" fillId="0" fontId="4" numFmtId="1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20.63"/>
    <col customWidth="1" min="3" max="3" width="7.0"/>
    <col customWidth="1" min="4" max="4" width="6.38"/>
    <col customWidth="1" min="5" max="5" width="21.88"/>
    <col customWidth="1" min="7" max="7" width="20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</row>
    <row r="2">
      <c r="A2" s="1">
        <v>1.0</v>
      </c>
      <c r="B2" s="1" t="s">
        <v>6</v>
      </c>
      <c r="C2" s="2" t="s">
        <v>7</v>
      </c>
      <c r="D2" s="1">
        <v>1573.0</v>
      </c>
      <c r="E2" s="1">
        <v>48.0</v>
      </c>
      <c r="G2" s="1" t="s">
        <v>8</v>
      </c>
      <c r="H2" s="1">
        <v>1189.0</v>
      </c>
    </row>
    <row r="3">
      <c r="A3" s="1">
        <v>2.0</v>
      </c>
      <c r="B3" s="1" t="s">
        <v>9</v>
      </c>
      <c r="C3" s="2" t="s">
        <v>7</v>
      </c>
      <c r="D3" s="1">
        <v>1475.0</v>
      </c>
      <c r="E3" s="1">
        <v>60.0</v>
      </c>
      <c r="G3" s="1" t="s">
        <v>10</v>
      </c>
      <c r="H3" s="1">
        <v>1401.0</v>
      </c>
    </row>
    <row r="4">
      <c r="A4" s="1">
        <v>3.0</v>
      </c>
      <c r="B4" s="1" t="s">
        <v>10</v>
      </c>
      <c r="C4" s="2" t="s">
        <v>11</v>
      </c>
      <c r="D4" s="1">
        <v>1401.0</v>
      </c>
      <c r="E4" s="1">
        <v>45.0</v>
      </c>
      <c r="G4" s="1" t="s">
        <v>12</v>
      </c>
      <c r="H4" s="1">
        <v>811.0</v>
      </c>
    </row>
    <row r="5">
      <c r="A5" s="1">
        <v>4.0</v>
      </c>
      <c r="B5" s="1" t="s">
        <v>13</v>
      </c>
      <c r="C5" s="2" t="s">
        <v>11</v>
      </c>
      <c r="D5" s="1">
        <v>1373.0</v>
      </c>
      <c r="E5" s="1">
        <v>74.0</v>
      </c>
      <c r="G5" s="1" t="s">
        <v>14</v>
      </c>
      <c r="H5" s="1">
        <v>788.0</v>
      </c>
    </row>
    <row r="6">
      <c r="A6" s="1">
        <v>5.0</v>
      </c>
      <c r="B6" s="1" t="s">
        <v>8</v>
      </c>
      <c r="C6" s="2" t="s">
        <v>15</v>
      </c>
      <c r="D6" s="1">
        <v>1189.0</v>
      </c>
      <c r="E6" s="1">
        <v>-11.0</v>
      </c>
      <c r="G6" s="1" t="s">
        <v>13</v>
      </c>
      <c r="H6" s="1">
        <v>1373.0</v>
      </c>
    </row>
    <row r="7">
      <c r="A7" s="1">
        <v>6.0</v>
      </c>
      <c r="B7" s="1" t="s">
        <v>16</v>
      </c>
      <c r="C7" s="2" t="s">
        <v>17</v>
      </c>
      <c r="D7" s="1">
        <v>984.0</v>
      </c>
      <c r="E7" s="1">
        <v>-4.0</v>
      </c>
      <c r="G7" s="1" t="s">
        <v>16</v>
      </c>
      <c r="H7" s="1">
        <v>984.0</v>
      </c>
    </row>
    <row r="8">
      <c r="A8" s="1">
        <v>7.0</v>
      </c>
      <c r="B8" s="1" t="s">
        <v>12</v>
      </c>
      <c r="C8" s="2" t="s">
        <v>18</v>
      </c>
      <c r="D8" s="1">
        <v>811.0</v>
      </c>
      <c r="E8" s="1">
        <v>-7.0</v>
      </c>
      <c r="G8" s="1" t="s">
        <v>9</v>
      </c>
      <c r="H8" s="1">
        <v>1475.0</v>
      </c>
    </row>
    <row r="9">
      <c r="A9" s="1">
        <v>8.0</v>
      </c>
      <c r="B9" s="1" t="s">
        <v>14</v>
      </c>
      <c r="C9" s="2" t="s">
        <v>19</v>
      </c>
      <c r="D9" s="1">
        <v>788.0</v>
      </c>
      <c r="E9" s="1">
        <v>-17.0</v>
      </c>
      <c r="G9" s="1" t="s">
        <v>6</v>
      </c>
      <c r="H9" s="1">
        <v>1573.0</v>
      </c>
    </row>
    <row r="10">
      <c r="C10" s="3"/>
    </row>
    <row r="11">
      <c r="C11" s="3"/>
    </row>
    <row r="12">
      <c r="C12" s="3"/>
    </row>
    <row r="15">
      <c r="D15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45156.0</v>
      </c>
      <c r="B2" s="6" t="s">
        <v>59</v>
      </c>
      <c r="C2" s="6">
        <v>0.0</v>
      </c>
      <c r="D2" s="6">
        <v>0.01</v>
      </c>
      <c r="E2" s="13">
        <f t="shared" ref="E2:E10" si="1">100*(C2/(C2+D2))</f>
        <v>0</v>
      </c>
      <c r="F2" s="6" t="s">
        <v>45</v>
      </c>
      <c r="G2" s="6">
        <v>-3.0</v>
      </c>
      <c r="H2" s="13">
        <f t="shared" ref="H2:H10" si="2">IF(F2="W", E2, 0)
</f>
        <v>0</v>
      </c>
      <c r="I2" s="13">
        <f t="shared" ref="I2:I10" si="3">(100-E2)*(G2/80)</f>
        <v>-3.75</v>
      </c>
      <c r="J2" s="13">
        <f t="shared" ref="J2:J10" si="4">H2+I2</f>
        <v>-3.75</v>
      </c>
      <c r="K2" s="6">
        <v>996.0</v>
      </c>
      <c r="L2" s="13"/>
    </row>
    <row r="3">
      <c r="A3" s="4">
        <v>45163.0</v>
      </c>
      <c r="B3" s="6" t="s">
        <v>52</v>
      </c>
      <c r="C3" s="6">
        <v>1.0</v>
      </c>
      <c r="D3" s="6">
        <v>0.0</v>
      </c>
      <c r="E3" s="13">
        <f t="shared" si="1"/>
        <v>100</v>
      </c>
      <c r="F3" s="6" t="s">
        <v>43</v>
      </c>
      <c r="G3" s="6">
        <v>28.0</v>
      </c>
      <c r="H3" s="13">
        <f t="shared" si="2"/>
        <v>100</v>
      </c>
      <c r="I3" s="13">
        <f t="shared" si="3"/>
        <v>0</v>
      </c>
      <c r="J3" s="13">
        <f t="shared" si="4"/>
        <v>100</v>
      </c>
      <c r="K3" s="6">
        <f t="shared" ref="K3:K10" si="5">K2+J3</f>
        <v>1096</v>
      </c>
      <c r="L3" s="13"/>
    </row>
    <row r="4">
      <c r="A4" s="4">
        <v>45170.0</v>
      </c>
      <c r="B4" s="6" t="s">
        <v>12</v>
      </c>
      <c r="C4" s="6">
        <v>0.0</v>
      </c>
      <c r="D4" s="6">
        <v>2.0</v>
      </c>
      <c r="E4" s="13">
        <f t="shared" si="1"/>
        <v>0</v>
      </c>
      <c r="F4" s="6" t="s">
        <v>43</v>
      </c>
      <c r="G4" s="6">
        <v>43.0</v>
      </c>
      <c r="H4" s="13">
        <f t="shared" si="2"/>
        <v>0</v>
      </c>
      <c r="I4" s="13">
        <f t="shared" si="3"/>
        <v>53.75</v>
      </c>
      <c r="J4" s="13">
        <f t="shared" si="4"/>
        <v>53.75</v>
      </c>
      <c r="K4" s="6">
        <f t="shared" si="5"/>
        <v>1149.75</v>
      </c>
      <c r="L4" s="13"/>
    </row>
    <row r="5">
      <c r="A5" s="4">
        <v>45177.0</v>
      </c>
      <c r="B5" s="6" t="s">
        <v>9</v>
      </c>
      <c r="C5" s="6">
        <v>3.0</v>
      </c>
      <c r="D5" s="6">
        <v>0.0</v>
      </c>
      <c r="E5" s="13">
        <f t="shared" si="1"/>
        <v>100</v>
      </c>
      <c r="F5" s="6" t="s">
        <v>43</v>
      </c>
      <c r="G5" s="6">
        <v>7.0</v>
      </c>
      <c r="H5" s="13">
        <f t="shared" si="2"/>
        <v>100</v>
      </c>
      <c r="I5" s="13">
        <f t="shared" si="3"/>
        <v>0</v>
      </c>
      <c r="J5" s="13">
        <f t="shared" si="4"/>
        <v>100</v>
      </c>
      <c r="K5" s="6">
        <f t="shared" si="5"/>
        <v>1249.75</v>
      </c>
      <c r="L5" s="13"/>
    </row>
    <row r="6">
      <c r="A6" s="4">
        <v>45183.0</v>
      </c>
      <c r="B6" s="6" t="s">
        <v>10</v>
      </c>
      <c r="C6" s="6">
        <v>3.0</v>
      </c>
      <c r="D6" s="6">
        <v>1.0</v>
      </c>
      <c r="E6" s="13">
        <f t="shared" si="1"/>
        <v>75</v>
      </c>
      <c r="F6" s="6" t="s">
        <v>43</v>
      </c>
      <c r="G6" s="6">
        <v>3.0</v>
      </c>
      <c r="H6" s="13">
        <f t="shared" si="2"/>
        <v>75</v>
      </c>
      <c r="I6" s="13">
        <f t="shared" si="3"/>
        <v>0.9375</v>
      </c>
      <c r="J6" s="13">
        <f t="shared" si="4"/>
        <v>75.9375</v>
      </c>
      <c r="K6" s="6">
        <f t="shared" si="5"/>
        <v>1325.6875</v>
      </c>
      <c r="L6" s="13"/>
    </row>
    <row r="7">
      <c r="A7" s="4">
        <v>45191.0</v>
      </c>
      <c r="B7" s="6" t="s">
        <v>13</v>
      </c>
      <c r="C7" s="6">
        <v>3.0</v>
      </c>
      <c r="D7" s="6">
        <v>2.0</v>
      </c>
      <c r="E7" s="13">
        <f t="shared" si="1"/>
        <v>60</v>
      </c>
      <c r="F7" s="6" t="s">
        <v>43</v>
      </c>
      <c r="G7" s="6">
        <v>7.0</v>
      </c>
      <c r="H7" s="13">
        <f t="shared" si="2"/>
        <v>60</v>
      </c>
      <c r="I7" s="13">
        <f t="shared" si="3"/>
        <v>3.5</v>
      </c>
      <c r="J7" s="13">
        <f t="shared" si="4"/>
        <v>63.5</v>
      </c>
      <c r="K7" s="6">
        <f t="shared" si="5"/>
        <v>1389.1875</v>
      </c>
      <c r="L7" s="13"/>
    </row>
    <row r="8">
      <c r="A8" s="4">
        <v>45198.0</v>
      </c>
      <c r="B8" s="6" t="s">
        <v>14</v>
      </c>
      <c r="C8" s="6">
        <v>0.0</v>
      </c>
      <c r="D8" s="6">
        <v>6.0</v>
      </c>
      <c r="E8" s="13">
        <f t="shared" si="1"/>
        <v>0</v>
      </c>
      <c r="F8" s="6" t="s">
        <v>43</v>
      </c>
      <c r="G8" s="6">
        <v>41.0</v>
      </c>
      <c r="H8" s="13">
        <f t="shared" si="2"/>
        <v>0</v>
      </c>
      <c r="I8" s="13">
        <f t="shared" si="3"/>
        <v>51.25</v>
      </c>
      <c r="J8" s="13">
        <f t="shared" si="4"/>
        <v>51.25</v>
      </c>
      <c r="K8" s="6">
        <f t="shared" si="5"/>
        <v>1440.4375</v>
      </c>
      <c r="L8" s="13"/>
    </row>
    <row r="9">
      <c r="A9" s="4">
        <v>45205.0</v>
      </c>
      <c r="B9" s="6" t="s">
        <v>8</v>
      </c>
      <c r="C9" s="6">
        <v>5.0</v>
      </c>
      <c r="D9" s="6">
        <v>2.0</v>
      </c>
      <c r="E9" s="13">
        <f t="shared" si="1"/>
        <v>71.42857143</v>
      </c>
      <c r="F9" s="6" t="s">
        <v>43</v>
      </c>
      <c r="G9" s="6">
        <v>35.0</v>
      </c>
      <c r="H9" s="13">
        <f t="shared" si="2"/>
        <v>71.42857143</v>
      </c>
      <c r="I9" s="13">
        <f t="shared" si="3"/>
        <v>12.5</v>
      </c>
      <c r="J9" s="13">
        <f t="shared" si="4"/>
        <v>83.92857143</v>
      </c>
      <c r="K9" s="6">
        <f t="shared" si="5"/>
        <v>1524.366071</v>
      </c>
      <c r="L9" s="13"/>
    </row>
    <row r="10">
      <c r="A10" s="4">
        <v>45212.0</v>
      </c>
      <c r="B10" s="6" t="s">
        <v>16</v>
      </c>
      <c r="C10" s="6">
        <v>2.0</v>
      </c>
      <c r="D10" s="6">
        <v>6.0</v>
      </c>
      <c r="E10" s="13">
        <f t="shared" si="1"/>
        <v>25</v>
      </c>
      <c r="F10" s="6" t="s">
        <v>43</v>
      </c>
      <c r="G10" s="6">
        <v>25.0</v>
      </c>
      <c r="H10" s="13">
        <f t="shared" si="2"/>
        <v>25</v>
      </c>
      <c r="I10" s="13">
        <f t="shared" si="3"/>
        <v>23.4375</v>
      </c>
      <c r="J10" s="13">
        <f t="shared" si="4"/>
        <v>48.4375</v>
      </c>
      <c r="K10" s="6">
        <f t="shared" si="5"/>
        <v>1572.803571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0"/>
    <col customWidth="1" min="2" max="2" width="15.25"/>
    <col customWidth="1" min="3" max="3" width="11.38"/>
    <col customWidth="1" min="4" max="4" width="15.75"/>
    <col customWidth="1" min="5" max="5" width="9.88"/>
    <col customWidth="1" min="6" max="6" width="12.88"/>
    <col customWidth="1" min="7" max="7" width="8.25"/>
    <col customWidth="1" min="9" max="9" width="19.5"/>
  </cols>
  <sheetData>
    <row r="1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</row>
    <row r="2">
      <c r="A2" s="4">
        <v>45170.0</v>
      </c>
      <c r="B2" s="1" t="s">
        <v>13</v>
      </c>
      <c r="C2" s="5">
        <v>39.0</v>
      </c>
      <c r="D2" s="6" t="s">
        <v>10</v>
      </c>
      <c r="E2" s="5">
        <v>61.0</v>
      </c>
      <c r="F2" s="7">
        <v>68.0</v>
      </c>
      <c r="G2" s="6" t="s">
        <v>27</v>
      </c>
    </row>
    <row r="3">
      <c r="A3" s="4">
        <v>45170.0</v>
      </c>
      <c r="B3" s="1" t="s">
        <v>8</v>
      </c>
      <c r="C3" s="5">
        <v>57.0</v>
      </c>
      <c r="D3" s="6" t="s">
        <v>16</v>
      </c>
      <c r="E3" s="5">
        <v>43.0</v>
      </c>
      <c r="F3" s="7">
        <v>80.0</v>
      </c>
      <c r="G3" s="6" t="s">
        <v>28</v>
      </c>
    </row>
    <row r="4">
      <c r="A4" s="4">
        <v>45170.0</v>
      </c>
      <c r="B4" s="1" t="s">
        <v>12</v>
      </c>
      <c r="C4" s="5">
        <v>33.0</v>
      </c>
      <c r="D4" s="6" t="s">
        <v>6</v>
      </c>
      <c r="E4" s="5">
        <v>67.0</v>
      </c>
      <c r="F4" s="7">
        <v>48.0</v>
      </c>
      <c r="G4" s="6" t="s">
        <v>28</v>
      </c>
    </row>
    <row r="5">
      <c r="A5" s="4">
        <v>45170.0</v>
      </c>
      <c r="B5" s="1" t="s">
        <v>9</v>
      </c>
      <c r="C5" s="5">
        <v>58.0</v>
      </c>
      <c r="D5" s="6" t="s">
        <v>14</v>
      </c>
      <c r="E5" s="5">
        <v>42.0</v>
      </c>
      <c r="F5" s="7">
        <v>77.0</v>
      </c>
      <c r="G5" s="6" t="s">
        <v>28</v>
      </c>
    </row>
    <row r="6">
      <c r="A6" s="4">
        <v>45177.0</v>
      </c>
      <c r="B6" s="1" t="s">
        <v>14</v>
      </c>
      <c r="C6" s="5">
        <v>42.0</v>
      </c>
      <c r="D6" s="6" t="s">
        <v>16</v>
      </c>
      <c r="E6" s="5">
        <v>58.0</v>
      </c>
      <c r="F6" s="7">
        <v>76.0</v>
      </c>
      <c r="G6" s="6" t="s">
        <v>28</v>
      </c>
    </row>
    <row r="7">
      <c r="A7" s="4">
        <v>45177.0</v>
      </c>
      <c r="B7" s="1" t="s">
        <v>10</v>
      </c>
      <c r="C7" s="5">
        <v>46.0</v>
      </c>
      <c r="D7" s="6" t="s">
        <v>8</v>
      </c>
      <c r="E7" s="5">
        <v>54.0</v>
      </c>
      <c r="F7" s="7">
        <v>88.0</v>
      </c>
      <c r="G7" s="6" t="s">
        <v>27</v>
      </c>
    </row>
    <row r="8">
      <c r="A8" s="4">
        <v>45177.0</v>
      </c>
      <c r="B8" s="1" t="s">
        <v>13</v>
      </c>
      <c r="C8" s="5">
        <v>66.0</v>
      </c>
      <c r="D8" s="6" t="s">
        <v>12</v>
      </c>
      <c r="E8" s="5">
        <v>34.0</v>
      </c>
      <c r="F8" s="7">
        <v>53.0</v>
      </c>
      <c r="G8" s="6" t="s">
        <v>28</v>
      </c>
    </row>
    <row r="9">
      <c r="A9" s="4">
        <v>45177.0</v>
      </c>
      <c r="B9" s="1" t="s">
        <v>6</v>
      </c>
      <c r="C9" s="5">
        <v>49.0</v>
      </c>
      <c r="D9" s="6" t="s">
        <v>9</v>
      </c>
      <c r="E9" s="5">
        <v>51.0</v>
      </c>
      <c r="F9" s="7">
        <v>98.0</v>
      </c>
      <c r="G9" s="6" t="s">
        <v>27</v>
      </c>
    </row>
    <row r="10">
      <c r="A10" s="4">
        <v>45183.0</v>
      </c>
      <c r="B10" s="1" t="s">
        <v>14</v>
      </c>
      <c r="C10" s="5">
        <v>28.0</v>
      </c>
      <c r="D10" s="1" t="s">
        <v>8</v>
      </c>
      <c r="E10" s="5">
        <v>72.0</v>
      </c>
      <c r="F10" s="7">
        <v>33.0</v>
      </c>
      <c r="G10" s="1" t="s">
        <v>28</v>
      </c>
    </row>
    <row r="11">
      <c r="A11" s="4">
        <v>45183.0</v>
      </c>
      <c r="B11" s="1" t="s">
        <v>9</v>
      </c>
      <c r="C11" s="5">
        <v>40.0</v>
      </c>
      <c r="D11" s="6" t="s">
        <v>13</v>
      </c>
      <c r="E11" s="5">
        <v>60.0</v>
      </c>
      <c r="F11" s="7">
        <v>71.0</v>
      </c>
      <c r="G11" s="6" t="s">
        <v>27</v>
      </c>
    </row>
    <row r="12">
      <c r="A12" s="4">
        <v>45183.0</v>
      </c>
      <c r="B12" s="1" t="s">
        <v>16</v>
      </c>
      <c r="C12" s="5">
        <v>56.0</v>
      </c>
      <c r="D12" s="6" t="s">
        <v>12</v>
      </c>
      <c r="E12" s="5">
        <v>44.0</v>
      </c>
      <c r="F12" s="7">
        <v>81.0</v>
      </c>
      <c r="G12" s="6" t="s">
        <v>28</v>
      </c>
    </row>
    <row r="13">
      <c r="A13" s="4">
        <v>45183.0</v>
      </c>
      <c r="B13" s="1" t="s">
        <v>10</v>
      </c>
      <c r="C13" s="5">
        <v>44.0</v>
      </c>
      <c r="D13" s="6" t="s">
        <v>6</v>
      </c>
      <c r="E13" s="5">
        <v>56.0</v>
      </c>
      <c r="F13" s="7">
        <v>83.0</v>
      </c>
      <c r="G13" s="6" t="s">
        <v>28</v>
      </c>
    </row>
    <row r="14">
      <c r="A14" s="4">
        <v>45191.0</v>
      </c>
      <c r="B14" s="1" t="s">
        <v>8</v>
      </c>
      <c r="C14" s="5">
        <v>45.0</v>
      </c>
      <c r="D14" s="6" t="s">
        <v>9</v>
      </c>
      <c r="E14" s="5">
        <v>55.0</v>
      </c>
      <c r="F14" s="7">
        <v>85.0</v>
      </c>
      <c r="G14" s="6" t="s">
        <v>28</v>
      </c>
    </row>
    <row r="15">
      <c r="A15" s="4">
        <v>45191.0</v>
      </c>
      <c r="B15" s="1" t="s">
        <v>6</v>
      </c>
      <c r="C15" s="5">
        <v>57.0</v>
      </c>
      <c r="D15" s="6" t="s">
        <v>13</v>
      </c>
      <c r="E15" s="5">
        <v>43.0</v>
      </c>
      <c r="F15" s="7">
        <v>79.0</v>
      </c>
      <c r="G15" s="6" t="s">
        <v>28</v>
      </c>
    </row>
    <row r="16">
      <c r="A16" s="4">
        <v>45191.0</v>
      </c>
      <c r="B16" s="1" t="s">
        <v>16</v>
      </c>
      <c r="C16" s="5">
        <v>33.0</v>
      </c>
      <c r="D16" s="6" t="s">
        <v>10</v>
      </c>
      <c r="E16" s="5">
        <v>67.0</v>
      </c>
      <c r="F16" s="7">
        <v>48.0</v>
      </c>
      <c r="G16" s="6" t="s">
        <v>28</v>
      </c>
    </row>
    <row r="17">
      <c r="A17" s="4">
        <v>45192.0</v>
      </c>
      <c r="B17" s="1" t="s">
        <v>12</v>
      </c>
      <c r="C17" s="5">
        <v>46.0</v>
      </c>
      <c r="D17" s="6" t="s">
        <v>14</v>
      </c>
      <c r="E17" s="5">
        <v>54.0</v>
      </c>
      <c r="F17" s="7">
        <v>89.0</v>
      </c>
      <c r="G17" s="6" t="s">
        <v>27</v>
      </c>
    </row>
    <row r="18">
      <c r="A18" s="4">
        <v>45198.0</v>
      </c>
      <c r="B18" s="1" t="s">
        <v>6</v>
      </c>
      <c r="C18" s="5">
        <v>82.0</v>
      </c>
      <c r="D18" s="6" t="s">
        <v>14</v>
      </c>
      <c r="E18" s="5">
        <v>18.0</v>
      </c>
      <c r="F18" s="7">
        <v>3.0</v>
      </c>
      <c r="G18" s="6" t="s">
        <v>28</v>
      </c>
    </row>
    <row r="19">
      <c r="A19" s="4">
        <v>45198.0</v>
      </c>
      <c r="B19" s="1" t="s">
        <v>10</v>
      </c>
      <c r="C19" s="5">
        <v>47.0</v>
      </c>
      <c r="D19" s="6" t="s">
        <v>9</v>
      </c>
      <c r="E19" s="5">
        <v>53.0</v>
      </c>
      <c r="F19" s="7">
        <v>92.0</v>
      </c>
      <c r="G19" s="6" t="s">
        <v>28</v>
      </c>
    </row>
    <row r="20">
      <c r="A20" s="4">
        <v>45198.0</v>
      </c>
      <c r="B20" s="1" t="s">
        <v>13</v>
      </c>
      <c r="C20" s="5">
        <v>58.0</v>
      </c>
      <c r="D20" s="6" t="s">
        <v>16</v>
      </c>
      <c r="E20" s="5">
        <v>42.0</v>
      </c>
      <c r="F20" s="7">
        <v>75.0</v>
      </c>
      <c r="G20" s="6" t="s">
        <v>28</v>
      </c>
    </row>
    <row r="21">
      <c r="A21" s="4">
        <v>45198.0</v>
      </c>
      <c r="B21" s="1" t="s">
        <v>12</v>
      </c>
      <c r="C21" s="5">
        <v>25.0</v>
      </c>
      <c r="D21" s="6" t="s">
        <v>8</v>
      </c>
      <c r="E21" s="5">
        <v>75.0</v>
      </c>
      <c r="F21" s="7">
        <v>24.0</v>
      </c>
      <c r="G21" s="6" t="s">
        <v>28</v>
      </c>
    </row>
    <row r="22">
      <c r="A22" s="4">
        <v>45205.0</v>
      </c>
      <c r="B22" s="1" t="s">
        <v>10</v>
      </c>
      <c r="C22" s="5">
        <v>77.0</v>
      </c>
      <c r="D22" s="6" t="s">
        <v>12</v>
      </c>
      <c r="E22" s="5">
        <v>23.0</v>
      </c>
      <c r="F22" s="7">
        <v>19.0</v>
      </c>
      <c r="G22" s="6" t="s">
        <v>28</v>
      </c>
    </row>
    <row r="23">
      <c r="A23" s="4">
        <v>45205.0</v>
      </c>
      <c r="B23" s="1" t="s">
        <v>6</v>
      </c>
      <c r="C23" s="8">
        <v>64.0</v>
      </c>
      <c r="D23" s="9" t="s">
        <v>8</v>
      </c>
      <c r="E23" s="8">
        <v>36.0</v>
      </c>
      <c r="F23" s="7">
        <v>59.0</v>
      </c>
      <c r="G23" s="9" t="s">
        <v>28</v>
      </c>
    </row>
    <row r="24">
      <c r="A24" s="4">
        <v>45205.0</v>
      </c>
      <c r="B24" s="1" t="s">
        <v>16</v>
      </c>
      <c r="C24" s="8">
        <v>23.0</v>
      </c>
      <c r="D24" s="9" t="s">
        <v>9</v>
      </c>
      <c r="E24" s="8">
        <v>77.0</v>
      </c>
      <c r="F24" s="7">
        <v>18.0</v>
      </c>
      <c r="G24" s="9" t="s">
        <v>28</v>
      </c>
    </row>
    <row r="25">
      <c r="A25" s="4">
        <v>45205.0</v>
      </c>
      <c r="B25" s="1" t="s">
        <v>14</v>
      </c>
      <c r="C25" s="8">
        <v>19.0</v>
      </c>
      <c r="D25" s="9" t="s">
        <v>13</v>
      </c>
      <c r="E25" s="8">
        <v>81.0</v>
      </c>
      <c r="F25" s="7">
        <v>7.0</v>
      </c>
      <c r="G25" s="9" t="s">
        <v>28</v>
      </c>
    </row>
    <row r="26">
      <c r="A26" s="4">
        <v>45211.0</v>
      </c>
      <c r="B26" s="1" t="s">
        <v>9</v>
      </c>
      <c r="C26" s="8">
        <v>84.0</v>
      </c>
      <c r="D26" s="9" t="s">
        <v>12</v>
      </c>
      <c r="E26" s="8">
        <v>16.0</v>
      </c>
      <c r="F26" s="7">
        <v>0.0</v>
      </c>
      <c r="G26" s="9" t="s">
        <v>28</v>
      </c>
    </row>
    <row r="27">
      <c r="A27" s="4">
        <v>45212.0</v>
      </c>
      <c r="B27" s="1" t="s">
        <v>8</v>
      </c>
      <c r="C27" s="8">
        <v>39.0</v>
      </c>
      <c r="D27" s="9" t="s">
        <v>13</v>
      </c>
      <c r="E27" s="8">
        <v>61.0</v>
      </c>
      <c r="F27" s="7">
        <v>66.0</v>
      </c>
      <c r="G27" s="9" t="s">
        <v>28</v>
      </c>
    </row>
    <row r="28">
      <c r="A28" s="4">
        <v>45212.0</v>
      </c>
      <c r="B28" s="1" t="s">
        <v>16</v>
      </c>
      <c r="C28" s="8">
        <v>14.0</v>
      </c>
      <c r="D28" s="9" t="s">
        <v>6</v>
      </c>
      <c r="E28" s="8">
        <v>86.0</v>
      </c>
      <c r="F28" s="7">
        <v>0.0</v>
      </c>
      <c r="G28" s="9" t="s">
        <v>28</v>
      </c>
    </row>
    <row r="29">
      <c r="A29" s="4">
        <v>45212.0</v>
      </c>
      <c r="B29" s="1" t="s">
        <v>14</v>
      </c>
      <c r="C29" s="8">
        <v>14.0</v>
      </c>
      <c r="D29" s="9" t="s">
        <v>10</v>
      </c>
      <c r="E29" s="8">
        <v>86.0</v>
      </c>
      <c r="F29" s="7">
        <v>0.0</v>
      </c>
      <c r="G29" s="9" t="s">
        <v>28</v>
      </c>
    </row>
    <row r="30">
      <c r="A30" s="4">
        <v>45219.0</v>
      </c>
      <c r="B30" s="1" t="s">
        <v>13</v>
      </c>
      <c r="C30" s="10">
        <f>(1/(1+(10^(((Main!H8+50)-(Main!H6))/750))))*100</f>
        <v>38.54077333</v>
      </c>
      <c r="D30" s="9" t="s">
        <v>9</v>
      </c>
      <c r="E30" s="10">
        <f>(1/(1+(10^(((Main!H6)-(Main!H8+50))/750))))*100</f>
        <v>61.45922667</v>
      </c>
      <c r="F30" s="10"/>
      <c r="G30" s="11"/>
      <c r="H30" s="1"/>
      <c r="I30" s="1"/>
    </row>
    <row r="31">
      <c r="C31" s="10"/>
      <c r="D31" s="11"/>
      <c r="E31" s="10"/>
      <c r="F31" s="10"/>
      <c r="G31" s="11">
        <f>countif(G2:G29,"YES")
</f>
        <v>23</v>
      </c>
      <c r="H31" s="1" t="s">
        <v>29</v>
      </c>
      <c r="I31" s="1" t="s">
        <v>30</v>
      </c>
    </row>
    <row r="32">
      <c r="C32" s="10"/>
      <c r="D32" s="11"/>
      <c r="E32" s="10"/>
      <c r="F32" s="10"/>
      <c r="G32" s="9" t="s">
        <v>31</v>
      </c>
    </row>
    <row r="33">
      <c r="C33" s="12"/>
      <c r="E33" s="12"/>
      <c r="F33" s="12"/>
    </row>
    <row r="34">
      <c r="E34" s="12"/>
      <c r="F34" s="12"/>
    </row>
    <row r="35">
      <c r="E35" s="12"/>
      <c r="F35" s="12"/>
    </row>
    <row r="36">
      <c r="E36" s="12"/>
      <c r="F36" s="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45156.0</v>
      </c>
      <c r="B2" s="6" t="s">
        <v>42</v>
      </c>
      <c r="C2" s="6">
        <v>0.0</v>
      </c>
      <c r="D2" s="6">
        <v>0.01</v>
      </c>
      <c r="E2" s="13">
        <f t="shared" ref="E2:E10" si="1">100*(C2/(C2+D2))</f>
        <v>0</v>
      </c>
      <c r="F2" s="6" t="s">
        <v>43</v>
      </c>
      <c r="G2" s="6">
        <v>33.0</v>
      </c>
      <c r="H2" s="13">
        <f t="shared" ref="H2:H10" si="2">IF(F2="W", E2, 0)
</f>
        <v>0</v>
      </c>
      <c r="I2" s="13">
        <f t="shared" ref="I2:I10" si="3">(100-E2)*(G2/80)</f>
        <v>41.25</v>
      </c>
      <c r="J2" s="13">
        <f t="shared" ref="J2:J10" si="4">H2+I2</f>
        <v>41.25</v>
      </c>
      <c r="K2" s="6">
        <v>1041.0</v>
      </c>
      <c r="L2" s="13"/>
    </row>
    <row r="3">
      <c r="A3" s="4">
        <v>45163.0</v>
      </c>
      <c r="B3" s="6" t="s">
        <v>44</v>
      </c>
      <c r="C3" s="6">
        <v>0.0</v>
      </c>
      <c r="D3" s="6">
        <v>1.0</v>
      </c>
      <c r="E3" s="13">
        <f t="shared" si="1"/>
        <v>0</v>
      </c>
      <c r="F3" s="6" t="s">
        <v>43</v>
      </c>
      <c r="G3" s="6">
        <v>43.0</v>
      </c>
      <c r="H3" s="13">
        <f t="shared" si="2"/>
        <v>0</v>
      </c>
      <c r="I3" s="13">
        <f t="shared" si="3"/>
        <v>53.75</v>
      </c>
      <c r="J3" s="13">
        <f t="shared" si="4"/>
        <v>53.75</v>
      </c>
      <c r="K3" s="6">
        <f t="shared" ref="K3:K10" si="5">K2+J3</f>
        <v>1094.75</v>
      </c>
      <c r="L3" s="13"/>
    </row>
    <row r="4">
      <c r="A4" s="4">
        <v>45170.0</v>
      </c>
      <c r="B4" s="6" t="s">
        <v>16</v>
      </c>
      <c r="C4" s="6">
        <v>0.0</v>
      </c>
      <c r="D4" s="6">
        <v>2.0</v>
      </c>
      <c r="E4" s="13">
        <f t="shared" si="1"/>
        <v>0</v>
      </c>
      <c r="F4" s="6" t="s">
        <v>43</v>
      </c>
      <c r="G4" s="6">
        <v>25.0</v>
      </c>
      <c r="H4" s="13">
        <f t="shared" si="2"/>
        <v>0</v>
      </c>
      <c r="I4" s="13">
        <f t="shared" si="3"/>
        <v>31.25</v>
      </c>
      <c r="J4" s="13">
        <f t="shared" si="4"/>
        <v>31.25</v>
      </c>
      <c r="K4" s="6">
        <f t="shared" si="5"/>
        <v>1126</v>
      </c>
      <c r="L4" s="13"/>
    </row>
    <row r="5">
      <c r="A5" s="4">
        <v>45177.0</v>
      </c>
      <c r="B5" s="6" t="s">
        <v>10</v>
      </c>
      <c r="C5" s="6">
        <v>2.0</v>
      </c>
      <c r="D5" s="6">
        <v>1.0</v>
      </c>
      <c r="E5" s="13">
        <f t="shared" si="1"/>
        <v>66.66666667</v>
      </c>
      <c r="F5" s="6" t="s">
        <v>45</v>
      </c>
      <c r="G5" s="6">
        <v>-11.0</v>
      </c>
      <c r="H5" s="13">
        <f t="shared" si="2"/>
        <v>0</v>
      </c>
      <c r="I5" s="13">
        <f t="shared" si="3"/>
        <v>-4.583333333</v>
      </c>
      <c r="J5" s="13">
        <f t="shared" si="4"/>
        <v>-4.583333333</v>
      </c>
      <c r="K5" s="6">
        <f t="shared" si="5"/>
        <v>1121.416667</v>
      </c>
      <c r="L5" s="13"/>
    </row>
    <row r="6">
      <c r="A6" s="4">
        <v>45183.0</v>
      </c>
      <c r="B6" s="6" t="s">
        <v>46</v>
      </c>
      <c r="C6" s="6">
        <v>0.0</v>
      </c>
      <c r="D6" s="6">
        <v>4.0</v>
      </c>
      <c r="E6" s="13">
        <f t="shared" si="1"/>
        <v>0</v>
      </c>
      <c r="F6" s="6" t="s">
        <v>43</v>
      </c>
      <c r="G6" s="6">
        <v>40.0</v>
      </c>
      <c r="H6" s="13">
        <f t="shared" si="2"/>
        <v>0</v>
      </c>
      <c r="I6" s="13">
        <f t="shared" si="3"/>
        <v>50</v>
      </c>
      <c r="J6" s="13">
        <f t="shared" si="4"/>
        <v>50</v>
      </c>
      <c r="K6" s="6">
        <f t="shared" si="5"/>
        <v>1171.416667</v>
      </c>
      <c r="L6" s="13"/>
    </row>
    <row r="7">
      <c r="A7" s="4">
        <v>45191.0</v>
      </c>
      <c r="B7" s="6" t="s">
        <v>9</v>
      </c>
      <c r="C7" s="6">
        <v>4.0</v>
      </c>
      <c r="D7" s="6">
        <v>1.0</v>
      </c>
      <c r="E7" s="13">
        <f t="shared" si="1"/>
        <v>80</v>
      </c>
      <c r="F7" s="6" t="s">
        <v>45</v>
      </c>
      <c r="G7" s="6">
        <v>-20.0</v>
      </c>
      <c r="H7" s="13">
        <f t="shared" si="2"/>
        <v>0</v>
      </c>
      <c r="I7" s="13">
        <f t="shared" si="3"/>
        <v>-5</v>
      </c>
      <c r="J7" s="13">
        <f t="shared" si="4"/>
        <v>-5</v>
      </c>
      <c r="K7" s="6">
        <f t="shared" si="5"/>
        <v>1166.416667</v>
      </c>
      <c r="L7" s="13"/>
    </row>
    <row r="8">
      <c r="A8" s="4">
        <v>45198.0</v>
      </c>
      <c r="B8" s="6" t="s">
        <v>12</v>
      </c>
      <c r="C8" s="6">
        <v>1.0</v>
      </c>
      <c r="D8" s="6">
        <v>4.0</v>
      </c>
      <c r="E8" s="13">
        <f t="shared" si="1"/>
        <v>20</v>
      </c>
      <c r="F8" s="6" t="s">
        <v>43</v>
      </c>
      <c r="G8" s="6">
        <v>20.0</v>
      </c>
      <c r="H8" s="13">
        <f t="shared" si="2"/>
        <v>20</v>
      </c>
      <c r="I8" s="13">
        <f t="shared" si="3"/>
        <v>20</v>
      </c>
      <c r="J8" s="13">
        <f t="shared" si="4"/>
        <v>40</v>
      </c>
      <c r="K8" s="6">
        <f t="shared" si="5"/>
        <v>1206.416667</v>
      </c>
      <c r="L8" s="13"/>
    </row>
    <row r="9">
      <c r="A9" s="4">
        <v>45205.0</v>
      </c>
      <c r="B9" s="6" t="s">
        <v>6</v>
      </c>
      <c r="C9" s="6">
        <v>6.0</v>
      </c>
      <c r="D9" s="6">
        <v>1.0</v>
      </c>
      <c r="E9" s="13">
        <f t="shared" si="1"/>
        <v>85.71428571</v>
      </c>
      <c r="F9" s="6" t="s">
        <v>45</v>
      </c>
      <c r="G9" s="6">
        <v>-35.0</v>
      </c>
      <c r="H9" s="13">
        <f t="shared" si="2"/>
        <v>0</v>
      </c>
      <c r="I9" s="13">
        <f t="shared" si="3"/>
        <v>-6.25</v>
      </c>
      <c r="J9" s="13">
        <f t="shared" si="4"/>
        <v>-6.25</v>
      </c>
      <c r="K9" s="6">
        <f t="shared" si="5"/>
        <v>1200.166667</v>
      </c>
      <c r="L9" s="13"/>
    </row>
    <row r="10">
      <c r="A10" s="4">
        <v>45212.0</v>
      </c>
      <c r="B10" s="6" t="s">
        <v>13</v>
      </c>
      <c r="C10" s="6">
        <v>5.0</v>
      </c>
      <c r="D10" s="6">
        <v>3.0</v>
      </c>
      <c r="E10" s="13">
        <f t="shared" si="1"/>
        <v>62.5</v>
      </c>
      <c r="F10" s="6" t="s">
        <v>45</v>
      </c>
      <c r="G10" s="6">
        <v>-24.0</v>
      </c>
      <c r="H10" s="13">
        <f t="shared" si="2"/>
        <v>0</v>
      </c>
      <c r="I10" s="13">
        <f t="shared" si="3"/>
        <v>-11.25</v>
      </c>
      <c r="J10" s="13">
        <f t="shared" si="4"/>
        <v>-11.25</v>
      </c>
      <c r="K10" s="6">
        <f t="shared" si="5"/>
        <v>1188.916667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45156.0</v>
      </c>
      <c r="B2" s="6" t="s">
        <v>47</v>
      </c>
      <c r="C2" s="6">
        <v>0.0</v>
      </c>
      <c r="D2" s="6">
        <v>0.01</v>
      </c>
      <c r="E2" s="13">
        <f t="shared" ref="E2:E10" si="1">100*(C2/(C2+D2))</f>
        <v>0</v>
      </c>
      <c r="F2" s="6" t="s">
        <v>43</v>
      </c>
      <c r="G2" s="6">
        <v>28.0</v>
      </c>
      <c r="H2" s="13">
        <f t="shared" ref="H2:H10" si="2">IF(F2="W", E2, 0)
</f>
        <v>0</v>
      </c>
      <c r="I2" s="13">
        <f t="shared" ref="I2:I10" si="3">(100-E2)*(G2/80)</f>
        <v>35</v>
      </c>
      <c r="J2" s="13">
        <f t="shared" ref="J2:J10" si="4">H2+I2</f>
        <v>35</v>
      </c>
      <c r="K2" s="6">
        <v>1035.0</v>
      </c>
      <c r="L2" s="13"/>
    </row>
    <row r="3">
      <c r="A3" s="4">
        <v>45162.0</v>
      </c>
      <c r="B3" s="6" t="s">
        <v>48</v>
      </c>
      <c r="C3" s="6">
        <v>1.0</v>
      </c>
      <c r="D3" s="6">
        <v>0.0</v>
      </c>
      <c r="E3" s="13">
        <f t="shared" si="1"/>
        <v>100</v>
      </c>
      <c r="F3" s="6" t="s">
        <v>43</v>
      </c>
      <c r="G3" s="6">
        <v>27.0</v>
      </c>
      <c r="H3" s="13">
        <f t="shared" si="2"/>
        <v>100</v>
      </c>
      <c r="I3" s="13">
        <f t="shared" si="3"/>
        <v>0</v>
      </c>
      <c r="J3" s="13">
        <f t="shared" si="4"/>
        <v>100</v>
      </c>
      <c r="K3" s="6">
        <f>K2+J3</f>
        <v>1135</v>
      </c>
      <c r="L3" s="13"/>
    </row>
    <row r="4">
      <c r="A4" s="4">
        <v>45170.0</v>
      </c>
      <c r="B4" s="6" t="s">
        <v>13</v>
      </c>
      <c r="C4" s="6">
        <v>1.0</v>
      </c>
      <c r="D4" s="6">
        <v>1.0</v>
      </c>
      <c r="E4" s="13">
        <f t="shared" si="1"/>
        <v>50</v>
      </c>
      <c r="F4" s="6" t="s">
        <v>45</v>
      </c>
      <c r="G4" s="6">
        <v>-12.0</v>
      </c>
      <c r="H4" s="13">
        <f t="shared" si="2"/>
        <v>0</v>
      </c>
      <c r="I4" s="13">
        <f t="shared" si="3"/>
        <v>-7.5</v>
      </c>
      <c r="J4" s="13">
        <f t="shared" si="4"/>
        <v>-7.5</v>
      </c>
      <c r="K4" s="6">
        <v>1127.0</v>
      </c>
      <c r="L4" s="13"/>
    </row>
    <row r="5">
      <c r="A5" s="4">
        <v>45177.0</v>
      </c>
      <c r="B5" s="6" t="s">
        <v>8</v>
      </c>
      <c r="C5" s="6">
        <v>3.0</v>
      </c>
      <c r="D5" s="6">
        <v>0.0</v>
      </c>
      <c r="E5" s="13">
        <f t="shared" si="1"/>
        <v>100</v>
      </c>
      <c r="F5" s="6" t="s">
        <v>43</v>
      </c>
      <c r="G5" s="6">
        <v>11.0</v>
      </c>
      <c r="H5" s="13">
        <f t="shared" si="2"/>
        <v>100</v>
      </c>
      <c r="I5" s="13">
        <f t="shared" si="3"/>
        <v>0</v>
      </c>
      <c r="J5" s="13">
        <f t="shared" si="4"/>
        <v>100</v>
      </c>
      <c r="K5" s="6">
        <f t="shared" ref="K5:K10" si="5">K4+J5</f>
        <v>1227</v>
      </c>
      <c r="L5" s="13"/>
    </row>
    <row r="6">
      <c r="A6" s="4">
        <v>45183.0</v>
      </c>
      <c r="B6" s="6" t="s">
        <v>6</v>
      </c>
      <c r="C6" s="6">
        <v>3.0</v>
      </c>
      <c r="D6" s="6">
        <v>1.0</v>
      </c>
      <c r="E6" s="13">
        <f t="shared" si="1"/>
        <v>75</v>
      </c>
      <c r="F6" s="6" t="s">
        <v>45</v>
      </c>
      <c r="G6" s="6">
        <v>-3.0</v>
      </c>
      <c r="H6" s="13">
        <f t="shared" si="2"/>
        <v>0</v>
      </c>
      <c r="I6" s="13">
        <f t="shared" si="3"/>
        <v>-0.9375</v>
      </c>
      <c r="J6" s="13">
        <f t="shared" si="4"/>
        <v>-0.9375</v>
      </c>
      <c r="K6" s="6">
        <f t="shared" si="5"/>
        <v>1226.0625</v>
      </c>
      <c r="L6" s="13"/>
    </row>
    <row r="7">
      <c r="A7" s="4">
        <v>45191.0</v>
      </c>
      <c r="B7" s="6" t="s">
        <v>16</v>
      </c>
      <c r="C7" s="6">
        <v>2.0</v>
      </c>
      <c r="D7" s="6">
        <v>3.0</v>
      </c>
      <c r="E7" s="13">
        <f t="shared" si="1"/>
        <v>40</v>
      </c>
      <c r="F7" s="6" t="s">
        <v>43</v>
      </c>
      <c r="G7" s="6">
        <v>32.0</v>
      </c>
      <c r="H7" s="13">
        <f t="shared" si="2"/>
        <v>40</v>
      </c>
      <c r="I7" s="13">
        <f t="shared" si="3"/>
        <v>24</v>
      </c>
      <c r="J7" s="13">
        <f t="shared" si="4"/>
        <v>64</v>
      </c>
      <c r="K7" s="6">
        <f t="shared" si="5"/>
        <v>1290.0625</v>
      </c>
      <c r="L7" s="13"/>
    </row>
    <row r="8">
      <c r="A8" s="4">
        <v>45198.0</v>
      </c>
      <c r="B8" s="6" t="s">
        <v>9</v>
      </c>
      <c r="C8" s="6">
        <v>5.0</v>
      </c>
      <c r="D8" s="6">
        <v>1.0</v>
      </c>
      <c r="E8" s="13">
        <f t="shared" si="1"/>
        <v>83.33333333</v>
      </c>
      <c r="F8" s="6" t="s">
        <v>45</v>
      </c>
      <c r="G8" s="6">
        <v>-14.0</v>
      </c>
      <c r="H8" s="13">
        <f t="shared" si="2"/>
        <v>0</v>
      </c>
      <c r="I8" s="13">
        <f t="shared" si="3"/>
        <v>-2.916666667</v>
      </c>
      <c r="J8" s="13">
        <f t="shared" si="4"/>
        <v>-2.916666667</v>
      </c>
      <c r="K8" s="6">
        <f t="shared" si="5"/>
        <v>1287.145833</v>
      </c>
      <c r="L8" s="13"/>
    </row>
    <row r="9">
      <c r="A9" s="4">
        <v>45205.0</v>
      </c>
      <c r="B9" s="6" t="s">
        <v>12</v>
      </c>
      <c r="C9" s="6">
        <v>1.0</v>
      </c>
      <c r="D9" s="6">
        <v>6.0</v>
      </c>
      <c r="E9" s="13">
        <f t="shared" si="1"/>
        <v>14.28571429</v>
      </c>
      <c r="F9" s="6" t="s">
        <v>43</v>
      </c>
      <c r="G9" s="6">
        <v>51.0</v>
      </c>
      <c r="H9" s="13">
        <f t="shared" si="2"/>
        <v>14.28571429</v>
      </c>
      <c r="I9" s="13">
        <f t="shared" si="3"/>
        <v>54.64285714</v>
      </c>
      <c r="J9" s="13">
        <f t="shared" si="4"/>
        <v>68.92857143</v>
      </c>
      <c r="K9" s="6">
        <f t="shared" si="5"/>
        <v>1356.074405</v>
      </c>
      <c r="L9" s="13"/>
    </row>
    <row r="10">
      <c r="A10" s="4">
        <v>45212.0</v>
      </c>
      <c r="B10" s="6" t="s">
        <v>14</v>
      </c>
      <c r="C10" s="6">
        <v>0.0</v>
      </c>
      <c r="D10" s="6">
        <v>8.0</v>
      </c>
      <c r="E10" s="13">
        <f t="shared" si="1"/>
        <v>0</v>
      </c>
      <c r="F10" s="6" t="s">
        <v>43</v>
      </c>
      <c r="G10" s="6">
        <v>36.0</v>
      </c>
      <c r="H10" s="13">
        <f t="shared" si="2"/>
        <v>0</v>
      </c>
      <c r="I10" s="13">
        <f t="shared" si="3"/>
        <v>45</v>
      </c>
      <c r="J10" s="13">
        <f t="shared" si="4"/>
        <v>45</v>
      </c>
      <c r="K10" s="6">
        <f t="shared" si="5"/>
        <v>1401.074405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8.13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49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45155.0</v>
      </c>
      <c r="B2" s="6" t="s">
        <v>50</v>
      </c>
      <c r="C2" s="6">
        <v>0.0</v>
      </c>
      <c r="D2" s="6">
        <v>0.01</v>
      </c>
      <c r="E2" s="13">
        <f t="shared" ref="E2:E10" si="1">100*(C2/(C2+D2))</f>
        <v>0</v>
      </c>
      <c r="F2" s="6" t="s">
        <v>45</v>
      </c>
      <c r="G2" s="6">
        <v>-36.0</v>
      </c>
      <c r="H2" s="13">
        <f t="shared" ref="H2:H10" si="2">IF(F2="W", E2, 0)
</f>
        <v>0</v>
      </c>
      <c r="I2" s="13">
        <f t="shared" ref="I2:I10" si="3">(100-E2)*(G2/80)</f>
        <v>-45</v>
      </c>
      <c r="J2" s="13">
        <f t="shared" ref="J2:J10" si="4">H2+I2</f>
        <v>-45</v>
      </c>
      <c r="K2" s="6">
        <v>955.0</v>
      </c>
      <c r="L2" s="13"/>
    </row>
    <row r="3">
      <c r="A3" s="4">
        <v>45163.0</v>
      </c>
      <c r="B3" s="6" t="s">
        <v>51</v>
      </c>
      <c r="C3" s="6">
        <v>0.0</v>
      </c>
      <c r="D3" s="6">
        <v>1.0</v>
      </c>
      <c r="E3" s="13">
        <f t="shared" si="1"/>
        <v>0</v>
      </c>
      <c r="F3" s="6" t="s">
        <v>45</v>
      </c>
      <c r="G3" s="6">
        <v>-35.0</v>
      </c>
      <c r="H3" s="13">
        <f t="shared" si="2"/>
        <v>0</v>
      </c>
      <c r="I3" s="13">
        <f t="shared" si="3"/>
        <v>-43.75</v>
      </c>
      <c r="J3" s="13">
        <f t="shared" si="4"/>
        <v>-43.75</v>
      </c>
      <c r="K3" s="6">
        <f t="shared" ref="K3:K10" si="5">K2+J3</f>
        <v>911.25</v>
      </c>
      <c r="L3" s="13"/>
    </row>
    <row r="4">
      <c r="A4" s="4">
        <v>45170.0</v>
      </c>
      <c r="B4" s="6" t="s">
        <v>6</v>
      </c>
      <c r="C4" s="6">
        <v>1.0</v>
      </c>
      <c r="D4" s="6">
        <v>1.0</v>
      </c>
      <c r="E4" s="13">
        <f t="shared" si="1"/>
        <v>50</v>
      </c>
      <c r="F4" s="6" t="s">
        <v>45</v>
      </c>
      <c r="G4" s="6">
        <v>-43.0</v>
      </c>
      <c r="H4" s="13">
        <f t="shared" si="2"/>
        <v>0</v>
      </c>
      <c r="I4" s="13">
        <f t="shared" si="3"/>
        <v>-26.875</v>
      </c>
      <c r="J4" s="13">
        <f t="shared" si="4"/>
        <v>-26.875</v>
      </c>
      <c r="K4" s="6">
        <f t="shared" si="5"/>
        <v>884.375</v>
      </c>
      <c r="L4" s="13"/>
    </row>
    <row r="5">
      <c r="A5" s="4">
        <v>45177.0</v>
      </c>
      <c r="B5" s="6" t="s">
        <v>13</v>
      </c>
      <c r="C5" s="6">
        <v>2.0</v>
      </c>
      <c r="D5" s="6">
        <v>1.0</v>
      </c>
      <c r="E5" s="13">
        <f t="shared" si="1"/>
        <v>66.66666667</v>
      </c>
      <c r="F5" s="6" t="s">
        <v>45</v>
      </c>
      <c r="G5" s="6">
        <v>-31.0</v>
      </c>
      <c r="H5" s="13">
        <f t="shared" si="2"/>
        <v>0</v>
      </c>
      <c r="I5" s="13">
        <f t="shared" si="3"/>
        <v>-12.91666667</v>
      </c>
      <c r="J5" s="13">
        <f t="shared" si="4"/>
        <v>-12.91666667</v>
      </c>
      <c r="K5" s="6">
        <f t="shared" si="5"/>
        <v>871.4583333</v>
      </c>
      <c r="L5" s="13"/>
    </row>
    <row r="6">
      <c r="A6" s="4">
        <v>45183.0</v>
      </c>
      <c r="B6" s="6" t="s">
        <v>16</v>
      </c>
      <c r="C6" s="6">
        <v>1.0</v>
      </c>
      <c r="D6" s="6">
        <v>3.0</v>
      </c>
      <c r="E6" s="13">
        <f t="shared" si="1"/>
        <v>25</v>
      </c>
      <c r="F6" s="6" t="s">
        <v>45</v>
      </c>
      <c r="G6" s="6">
        <v>-27.0</v>
      </c>
      <c r="H6" s="13">
        <f t="shared" si="2"/>
        <v>0</v>
      </c>
      <c r="I6" s="13">
        <f t="shared" si="3"/>
        <v>-25.3125</v>
      </c>
      <c r="J6" s="13">
        <f t="shared" si="4"/>
        <v>-25.3125</v>
      </c>
      <c r="K6" s="6">
        <f t="shared" si="5"/>
        <v>846.1458333</v>
      </c>
      <c r="L6" s="13"/>
    </row>
    <row r="7">
      <c r="A7" s="4">
        <v>45192.0</v>
      </c>
      <c r="B7" s="6" t="s">
        <v>14</v>
      </c>
      <c r="C7" s="6">
        <v>0.0</v>
      </c>
      <c r="D7" s="6">
        <v>5.0</v>
      </c>
      <c r="E7" s="13">
        <f t="shared" si="1"/>
        <v>0</v>
      </c>
      <c r="F7" s="6" t="s">
        <v>43</v>
      </c>
      <c r="G7" s="6">
        <v>6.0</v>
      </c>
      <c r="H7" s="13">
        <f t="shared" si="2"/>
        <v>0</v>
      </c>
      <c r="I7" s="13">
        <f t="shared" si="3"/>
        <v>7.5</v>
      </c>
      <c r="J7" s="13">
        <f t="shared" si="4"/>
        <v>7.5</v>
      </c>
      <c r="K7" s="6">
        <f t="shared" si="5"/>
        <v>853.6458333</v>
      </c>
      <c r="L7" s="13"/>
    </row>
    <row r="8">
      <c r="A8" s="4">
        <v>45198.0</v>
      </c>
      <c r="B8" s="6" t="s">
        <v>8</v>
      </c>
      <c r="C8" s="6">
        <v>4.0</v>
      </c>
      <c r="D8" s="6">
        <v>2.0</v>
      </c>
      <c r="E8" s="13">
        <f t="shared" si="1"/>
        <v>66.66666667</v>
      </c>
      <c r="F8" s="6" t="s">
        <v>45</v>
      </c>
      <c r="G8" s="6">
        <v>-20.0</v>
      </c>
      <c r="H8" s="13">
        <f t="shared" si="2"/>
        <v>0</v>
      </c>
      <c r="I8" s="13">
        <f t="shared" si="3"/>
        <v>-8.333333333</v>
      </c>
      <c r="J8" s="13">
        <f t="shared" si="4"/>
        <v>-8.333333333</v>
      </c>
      <c r="K8" s="6">
        <f t="shared" si="5"/>
        <v>845.3125</v>
      </c>
      <c r="L8" s="13"/>
    </row>
    <row r="9">
      <c r="A9" s="4">
        <v>45205.0</v>
      </c>
      <c r="B9" s="6" t="s">
        <v>10</v>
      </c>
      <c r="C9" s="6">
        <v>4.0</v>
      </c>
      <c r="D9" s="6">
        <v>3.0</v>
      </c>
      <c r="E9" s="13">
        <f t="shared" si="1"/>
        <v>57.14285714</v>
      </c>
      <c r="F9" s="6" t="s">
        <v>45</v>
      </c>
      <c r="G9" s="6">
        <v>-51.0</v>
      </c>
      <c r="H9" s="13">
        <f t="shared" si="2"/>
        <v>0</v>
      </c>
      <c r="I9" s="13">
        <f t="shared" si="3"/>
        <v>-27.32142857</v>
      </c>
      <c r="J9" s="13">
        <f t="shared" si="4"/>
        <v>-27.32142857</v>
      </c>
      <c r="K9" s="6">
        <f t="shared" si="5"/>
        <v>817.9910714</v>
      </c>
      <c r="L9" s="13"/>
    </row>
    <row r="10">
      <c r="A10" s="16">
        <v>45211.0</v>
      </c>
      <c r="B10" s="17" t="s">
        <v>9</v>
      </c>
      <c r="C10" s="18">
        <v>7.0</v>
      </c>
      <c r="D10" s="18">
        <v>1.0</v>
      </c>
      <c r="E10" s="19">
        <f t="shared" si="1"/>
        <v>87.5</v>
      </c>
      <c r="F10" s="17" t="s">
        <v>45</v>
      </c>
      <c r="G10" s="18">
        <v>-43.0</v>
      </c>
      <c r="H10" s="19">
        <f t="shared" si="2"/>
        <v>0</v>
      </c>
      <c r="I10" s="19">
        <f t="shared" si="3"/>
        <v>-6.71875</v>
      </c>
      <c r="J10" s="19">
        <f t="shared" si="4"/>
        <v>-6.71875</v>
      </c>
      <c r="K10" s="19">
        <f t="shared" si="5"/>
        <v>811.2723214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45156.0</v>
      </c>
      <c r="B2" s="6" t="s">
        <v>52</v>
      </c>
      <c r="C2" s="6">
        <v>0.0</v>
      </c>
      <c r="D2" s="6">
        <v>0.01</v>
      </c>
      <c r="E2" s="13">
        <f t="shared" ref="E2:E10" si="1">100*(C2/(C2+D2))</f>
        <v>0</v>
      </c>
      <c r="F2" s="6" t="s">
        <v>45</v>
      </c>
      <c r="G2" s="6">
        <v>-42.0</v>
      </c>
      <c r="H2" s="13">
        <f t="shared" ref="H2:H10" si="2">IF(F2="W", E2, 0)
</f>
        <v>0</v>
      </c>
      <c r="I2" s="13">
        <f t="shared" ref="I2:I10" si="3">(100-E2)*(G2/80)</f>
        <v>-52.5</v>
      </c>
      <c r="J2" s="13">
        <f t="shared" ref="J2:J10" si="4">H2+I2</f>
        <v>-52.5</v>
      </c>
      <c r="K2" s="6">
        <v>947.0</v>
      </c>
      <c r="L2" s="13"/>
    </row>
    <row r="3">
      <c r="A3" s="4">
        <v>45162.0</v>
      </c>
      <c r="B3" s="6" t="s">
        <v>53</v>
      </c>
      <c r="C3" s="6">
        <v>0.0</v>
      </c>
      <c r="D3" s="6">
        <v>1.0</v>
      </c>
      <c r="E3" s="13">
        <f t="shared" si="1"/>
        <v>0</v>
      </c>
      <c r="F3" s="6" t="s">
        <v>45</v>
      </c>
      <c r="G3" s="6">
        <v>-35.0</v>
      </c>
      <c r="H3" s="13">
        <f t="shared" si="2"/>
        <v>0</v>
      </c>
      <c r="I3" s="13">
        <f t="shared" si="3"/>
        <v>-43.75</v>
      </c>
      <c r="J3" s="13">
        <f t="shared" si="4"/>
        <v>-43.75</v>
      </c>
      <c r="K3" s="6">
        <f t="shared" ref="K3:K10" si="5">K2+J3</f>
        <v>903.25</v>
      </c>
      <c r="L3" s="13"/>
    </row>
    <row r="4">
      <c r="A4" s="4">
        <v>45170.0</v>
      </c>
      <c r="B4" s="6" t="s">
        <v>9</v>
      </c>
      <c r="C4" s="6">
        <v>2.0</v>
      </c>
      <c r="D4" s="6">
        <v>0.0</v>
      </c>
      <c r="E4" s="13">
        <f t="shared" si="1"/>
        <v>100</v>
      </c>
      <c r="F4" s="6" t="s">
        <v>45</v>
      </c>
      <c r="G4" s="6">
        <v>-48.0</v>
      </c>
      <c r="H4" s="13">
        <f t="shared" si="2"/>
        <v>0</v>
      </c>
      <c r="I4" s="13">
        <f t="shared" si="3"/>
        <v>0</v>
      </c>
      <c r="J4" s="13">
        <f t="shared" si="4"/>
        <v>0</v>
      </c>
      <c r="K4" s="6">
        <f t="shared" si="5"/>
        <v>903.25</v>
      </c>
      <c r="L4" s="13"/>
    </row>
    <row r="5">
      <c r="A5" s="4">
        <v>45177.0</v>
      </c>
      <c r="B5" s="6" t="s">
        <v>16</v>
      </c>
      <c r="C5" s="6">
        <v>0.0</v>
      </c>
      <c r="D5" s="6">
        <v>3.0</v>
      </c>
      <c r="E5" s="13">
        <f t="shared" si="1"/>
        <v>0</v>
      </c>
      <c r="F5" s="6" t="s">
        <v>45</v>
      </c>
      <c r="G5" s="6">
        <v>-38.0</v>
      </c>
      <c r="H5" s="13">
        <f t="shared" si="2"/>
        <v>0</v>
      </c>
      <c r="I5" s="13">
        <f t="shared" si="3"/>
        <v>-47.5</v>
      </c>
      <c r="J5" s="13">
        <f t="shared" si="4"/>
        <v>-47.5</v>
      </c>
      <c r="K5" s="6">
        <f t="shared" si="5"/>
        <v>855.75</v>
      </c>
      <c r="L5" s="13"/>
    </row>
    <row r="6">
      <c r="A6" s="4">
        <v>45183.0</v>
      </c>
      <c r="B6" s="6" t="s">
        <v>8</v>
      </c>
      <c r="C6" s="6">
        <v>3.0</v>
      </c>
      <c r="D6" s="6">
        <v>1.0</v>
      </c>
      <c r="E6" s="13">
        <f t="shared" si="1"/>
        <v>75</v>
      </c>
      <c r="F6" s="6" t="s">
        <v>45</v>
      </c>
      <c r="G6" s="6">
        <v>-40.0</v>
      </c>
      <c r="H6" s="13">
        <f t="shared" si="2"/>
        <v>0</v>
      </c>
      <c r="I6" s="13">
        <f t="shared" si="3"/>
        <v>-12.5</v>
      </c>
      <c r="J6" s="13">
        <f t="shared" si="4"/>
        <v>-12.5</v>
      </c>
      <c r="K6" s="6">
        <f t="shared" si="5"/>
        <v>843.25</v>
      </c>
      <c r="L6" s="13"/>
    </row>
    <row r="7">
      <c r="A7" s="4">
        <v>45192.0</v>
      </c>
      <c r="B7" s="6" t="s">
        <v>12</v>
      </c>
      <c r="C7" s="6">
        <v>0.0</v>
      </c>
      <c r="D7" s="6">
        <v>5.0</v>
      </c>
      <c r="E7" s="13">
        <f t="shared" si="1"/>
        <v>0</v>
      </c>
      <c r="F7" s="6" t="s">
        <v>45</v>
      </c>
      <c r="G7" s="6">
        <v>-6.0</v>
      </c>
      <c r="H7" s="13">
        <f t="shared" si="2"/>
        <v>0</v>
      </c>
      <c r="I7" s="13">
        <f t="shared" si="3"/>
        <v>-7.5</v>
      </c>
      <c r="J7" s="13">
        <f t="shared" si="4"/>
        <v>-7.5</v>
      </c>
      <c r="K7" s="6">
        <f t="shared" si="5"/>
        <v>835.75</v>
      </c>
      <c r="L7" s="13"/>
    </row>
    <row r="8">
      <c r="A8" s="4">
        <v>45198.0</v>
      </c>
      <c r="B8" s="6" t="s">
        <v>6</v>
      </c>
      <c r="C8" s="6">
        <v>5.0</v>
      </c>
      <c r="D8" s="6">
        <v>1.0</v>
      </c>
      <c r="E8" s="13">
        <f t="shared" si="1"/>
        <v>83.33333333</v>
      </c>
      <c r="F8" s="6" t="s">
        <v>45</v>
      </c>
      <c r="G8" s="6">
        <v>-41.0</v>
      </c>
      <c r="H8" s="13">
        <f t="shared" si="2"/>
        <v>0</v>
      </c>
      <c r="I8" s="13">
        <f t="shared" si="3"/>
        <v>-8.541666667</v>
      </c>
      <c r="J8" s="13">
        <f t="shared" si="4"/>
        <v>-8.541666667</v>
      </c>
      <c r="K8" s="6">
        <f t="shared" si="5"/>
        <v>827.2083333</v>
      </c>
      <c r="L8" s="13"/>
    </row>
    <row r="9">
      <c r="A9" s="4">
        <v>45205.0</v>
      </c>
      <c r="B9" s="6" t="s">
        <v>13</v>
      </c>
      <c r="C9" s="6">
        <v>4.0</v>
      </c>
      <c r="D9" s="6">
        <v>3.0</v>
      </c>
      <c r="E9" s="13">
        <f t="shared" si="1"/>
        <v>57.14285714</v>
      </c>
      <c r="F9" s="6" t="s">
        <v>45</v>
      </c>
      <c r="G9" s="6">
        <v>-41.0</v>
      </c>
      <c r="H9" s="13">
        <f t="shared" si="2"/>
        <v>0</v>
      </c>
      <c r="I9" s="13">
        <f t="shared" si="3"/>
        <v>-21.96428571</v>
      </c>
      <c r="J9" s="13">
        <f t="shared" si="4"/>
        <v>-21.96428571</v>
      </c>
      <c r="K9" s="6">
        <f t="shared" si="5"/>
        <v>805.2440476</v>
      </c>
      <c r="L9" s="13"/>
    </row>
    <row r="10">
      <c r="A10" s="4">
        <v>45212.0</v>
      </c>
      <c r="B10" s="6" t="s">
        <v>10</v>
      </c>
      <c r="C10" s="6">
        <v>5.0</v>
      </c>
      <c r="D10" s="6">
        <v>3.0</v>
      </c>
      <c r="E10" s="13">
        <f t="shared" si="1"/>
        <v>62.5</v>
      </c>
      <c r="F10" s="6" t="s">
        <v>45</v>
      </c>
      <c r="G10" s="6">
        <v>-36.0</v>
      </c>
      <c r="H10" s="13">
        <f t="shared" si="2"/>
        <v>0</v>
      </c>
      <c r="I10" s="13">
        <f t="shared" si="3"/>
        <v>-16.875</v>
      </c>
      <c r="J10" s="13">
        <f t="shared" si="4"/>
        <v>-16.875</v>
      </c>
      <c r="K10" s="6">
        <f t="shared" si="5"/>
        <v>788.3690476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45156.0</v>
      </c>
      <c r="B2" s="6" t="s">
        <v>54</v>
      </c>
      <c r="C2" s="6">
        <v>0.0</v>
      </c>
      <c r="D2" s="6">
        <v>0.01</v>
      </c>
      <c r="E2" s="13">
        <f t="shared" ref="E2:E10" si="1">100*(C2/(C2+D2))</f>
        <v>0</v>
      </c>
      <c r="F2" s="6" t="s">
        <v>43</v>
      </c>
      <c r="G2" s="6">
        <v>37.0</v>
      </c>
      <c r="H2" s="13">
        <f t="shared" ref="H2:H10" si="2">IF(F2="W", E2, 0)
</f>
        <v>0</v>
      </c>
      <c r="I2" s="13">
        <f t="shared" ref="I2:I10" si="3">(100-E2)*(G2/80)</f>
        <v>46.25</v>
      </c>
      <c r="J2" s="13">
        <f t="shared" ref="J2:J10" si="4">H2+I2</f>
        <v>46.25</v>
      </c>
      <c r="K2" s="6">
        <v>1046.0</v>
      </c>
      <c r="L2" s="13"/>
    </row>
    <row r="3">
      <c r="A3" s="4">
        <v>45163.0</v>
      </c>
      <c r="B3" s="6" t="s">
        <v>55</v>
      </c>
      <c r="C3" s="6">
        <v>1.0</v>
      </c>
      <c r="D3" s="6">
        <v>0.0</v>
      </c>
      <c r="E3" s="13">
        <f t="shared" si="1"/>
        <v>100</v>
      </c>
      <c r="F3" s="6" t="s">
        <v>45</v>
      </c>
      <c r="G3" s="6">
        <v>-16.0</v>
      </c>
      <c r="H3" s="13">
        <f t="shared" si="2"/>
        <v>0</v>
      </c>
      <c r="I3" s="13">
        <f t="shared" si="3"/>
        <v>0</v>
      </c>
      <c r="J3" s="13">
        <f t="shared" si="4"/>
        <v>0</v>
      </c>
      <c r="K3" s="6">
        <f t="shared" ref="K3:K5" si="5">K2+J3</f>
        <v>1046</v>
      </c>
      <c r="L3" s="13"/>
    </row>
    <row r="4">
      <c r="A4" s="4">
        <v>45170.0</v>
      </c>
      <c r="B4" s="6" t="s">
        <v>10</v>
      </c>
      <c r="C4" s="6">
        <v>2.0</v>
      </c>
      <c r="D4" s="6">
        <v>0.0</v>
      </c>
      <c r="E4" s="13">
        <f t="shared" si="1"/>
        <v>100</v>
      </c>
      <c r="F4" s="6" t="s">
        <v>43</v>
      </c>
      <c r="G4" s="6">
        <v>12.0</v>
      </c>
      <c r="H4" s="13">
        <f t="shared" si="2"/>
        <v>100</v>
      </c>
      <c r="I4" s="13">
        <f t="shared" si="3"/>
        <v>0</v>
      </c>
      <c r="J4" s="13">
        <f t="shared" si="4"/>
        <v>100</v>
      </c>
      <c r="K4" s="6">
        <f t="shared" si="5"/>
        <v>1146</v>
      </c>
      <c r="L4" s="13"/>
    </row>
    <row r="5">
      <c r="A5" s="4">
        <v>45177.0</v>
      </c>
      <c r="B5" s="6" t="s">
        <v>12</v>
      </c>
      <c r="C5" s="6">
        <v>0.0</v>
      </c>
      <c r="D5" s="6">
        <v>3.0</v>
      </c>
      <c r="E5" s="13">
        <f t="shared" si="1"/>
        <v>0</v>
      </c>
      <c r="F5" s="6" t="s">
        <v>43</v>
      </c>
      <c r="G5" s="6">
        <v>31.0</v>
      </c>
      <c r="H5" s="13">
        <f t="shared" si="2"/>
        <v>0</v>
      </c>
      <c r="I5" s="13">
        <f t="shared" si="3"/>
        <v>38.75</v>
      </c>
      <c r="J5" s="13">
        <f t="shared" si="4"/>
        <v>38.75</v>
      </c>
      <c r="K5" s="6">
        <f t="shared" si="5"/>
        <v>1184.75</v>
      </c>
      <c r="L5" s="13"/>
    </row>
    <row r="6">
      <c r="A6" s="4">
        <v>45183.0</v>
      </c>
      <c r="B6" s="6" t="s">
        <v>9</v>
      </c>
      <c r="C6" s="6">
        <v>3.0</v>
      </c>
      <c r="D6" s="6">
        <v>1.0</v>
      </c>
      <c r="E6" s="13">
        <f t="shared" si="1"/>
        <v>75</v>
      </c>
      <c r="F6" s="6" t="s">
        <v>45</v>
      </c>
      <c r="G6" s="6">
        <v>-11.0</v>
      </c>
      <c r="H6" s="13">
        <f t="shared" si="2"/>
        <v>0</v>
      </c>
      <c r="I6" s="13">
        <f t="shared" si="3"/>
        <v>-3.4375</v>
      </c>
      <c r="J6" s="13">
        <f t="shared" si="4"/>
        <v>-3.4375</v>
      </c>
      <c r="K6" s="6">
        <v>1182.0</v>
      </c>
      <c r="L6" s="13"/>
    </row>
    <row r="7">
      <c r="A7" s="4">
        <v>45191.0</v>
      </c>
      <c r="B7" s="6" t="s">
        <v>6</v>
      </c>
      <c r="C7" s="6">
        <v>4.0</v>
      </c>
      <c r="D7" s="6">
        <v>1.0</v>
      </c>
      <c r="E7" s="13">
        <f t="shared" si="1"/>
        <v>80</v>
      </c>
      <c r="F7" s="6" t="s">
        <v>45</v>
      </c>
      <c r="G7" s="6">
        <v>-7.0</v>
      </c>
      <c r="H7" s="13">
        <f t="shared" si="2"/>
        <v>0</v>
      </c>
      <c r="I7" s="13">
        <f t="shared" si="3"/>
        <v>-1.75</v>
      </c>
      <c r="J7" s="13">
        <f t="shared" si="4"/>
        <v>-1.75</v>
      </c>
      <c r="K7" s="6">
        <f t="shared" ref="K7:K10" si="6">K6+J7</f>
        <v>1180.25</v>
      </c>
      <c r="L7" s="13"/>
    </row>
    <row r="8">
      <c r="A8" s="4">
        <v>45198.0</v>
      </c>
      <c r="B8" s="6" t="s">
        <v>16</v>
      </c>
      <c r="C8" s="6">
        <v>2.0</v>
      </c>
      <c r="D8" s="6">
        <v>4.0</v>
      </c>
      <c r="E8" s="13">
        <f t="shared" si="1"/>
        <v>33.33333333</v>
      </c>
      <c r="F8" s="6" t="s">
        <v>43</v>
      </c>
      <c r="G8" s="6">
        <v>41.0</v>
      </c>
      <c r="H8" s="13">
        <f t="shared" si="2"/>
        <v>33.33333333</v>
      </c>
      <c r="I8" s="13">
        <f t="shared" si="3"/>
        <v>34.16666667</v>
      </c>
      <c r="J8" s="13">
        <f t="shared" si="4"/>
        <v>67.5</v>
      </c>
      <c r="K8" s="6">
        <f t="shared" si="6"/>
        <v>1247.75</v>
      </c>
      <c r="L8" s="13"/>
    </row>
    <row r="9">
      <c r="A9" s="4">
        <v>45205.0</v>
      </c>
      <c r="B9" s="6" t="s">
        <v>14</v>
      </c>
      <c r="C9" s="6">
        <v>0.0</v>
      </c>
      <c r="D9" s="6">
        <v>7.0</v>
      </c>
      <c r="E9" s="13">
        <f t="shared" si="1"/>
        <v>0</v>
      </c>
      <c r="F9" s="6" t="s">
        <v>43</v>
      </c>
      <c r="G9" s="6">
        <v>41.0</v>
      </c>
      <c r="H9" s="13">
        <f t="shared" si="2"/>
        <v>0</v>
      </c>
      <c r="I9" s="13">
        <f t="shared" si="3"/>
        <v>51.25</v>
      </c>
      <c r="J9" s="13">
        <f t="shared" si="4"/>
        <v>51.25</v>
      </c>
      <c r="K9" s="6">
        <f t="shared" si="6"/>
        <v>1299</v>
      </c>
      <c r="L9" s="13"/>
    </row>
    <row r="10">
      <c r="A10" s="4">
        <v>45212.0</v>
      </c>
      <c r="B10" s="6" t="s">
        <v>8</v>
      </c>
      <c r="C10" s="6">
        <v>5.0</v>
      </c>
      <c r="D10" s="6">
        <v>3.0</v>
      </c>
      <c r="E10" s="13">
        <f t="shared" si="1"/>
        <v>62.5</v>
      </c>
      <c r="F10" s="6" t="s">
        <v>43</v>
      </c>
      <c r="G10" s="6">
        <v>24.0</v>
      </c>
      <c r="H10" s="13">
        <f t="shared" si="2"/>
        <v>62.5</v>
      </c>
      <c r="I10" s="13">
        <f t="shared" si="3"/>
        <v>11.25</v>
      </c>
      <c r="J10" s="13">
        <f t="shared" si="4"/>
        <v>73.75</v>
      </c>
      <c r="K10" s="6">
        <f t="shared" si="6"/>
        <v>1372.75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45156.0</v>
      </c>
      <c r="B2" s="6" t="s">
        <v>56</v>
      </c>
      <c r="C2" s="6">
        <v>0.0</v>
      </c>
      <c r="D2" s="6">
        <v>0.01</v>
      </c>
      <c r="E2" s="13">
        <f t="shared" ref="E2:E10" si="1">100*(C2/(C2+D2))</f>
        <v>0</v>
      </c>
      <c r="F2" s="6" t="s">
        <v>45</v>
      </c>
      <c r="G2" s="6">
        <v>-34.0</v>
      </c>
      <c r="H2" s="13">
        <f t="shared" ref="H2:H10" si="2">IF(F2="W", E2, 0)
</f>
        <v>0</v>
      </c>
      <c r="I2" s="13">
        <f t="shared" ref="I2:I10" si="3">(100-E2)*(G2/80)</f>
        <v>-42.5</v>
      </c>
      <c r="J2" s="13">
        <f t="shared" ref="J2:J10" si="4">H2+I2</f>
        <v>-42.5</v>
      </c>
      <c r="K2" s="6">
        <v>957.0</v>
      </c>
      <c r="L2" s="13"/>
    </row>
    <row r="3">
      <c r="A3" s="4">
        <v>45163.0</v>
      </c>
      <c r="B3" s="6" t="s">
        <v>50</v>
      </c>
      <c r="C3" s="6">
        <v>1.0</v>
      </c>
      <c r="D3" s="6">
        <v>0.0</v>
      </c>
      <c r="E3" s="13">
        <f t="shared" si="1"/>
        <v>100</v>
      </c>
      <c r="F3" s="6" t="s">
        <v>45</v>
      </c>
      <c r="G3" s="6">
        <v>-28.0</v>
      </c>
      <c r="H3" s="13">
        <f t="shared" si="2"/>
        <v>0</v>
      </c>
      <c r="I3" s="13">
        <f t="shared" si="3"/>
        <v>0</v>
      </c>
      <c r="J3" s="13">
        <f t="shared" si="4"/>
        <v>0</v>
      </c>
      <c r="K3" s="6">
        <f t="shared" ref="K3:K10" si="5">K2+J3</f>
        <v>957</v>
      </c>
      <c r="L3" s="13"/>
    </row>
    <row r="4">
      <c r="A4" s="4">
        <v>45170.0</v>
      </c>
      <c r="B4" s="6" t="s">
        <v>8</v>
      </c>
      <c r="C4" s="6">
        <v>2.0</v>
      </c>
      <c r="D4" s="6">
        <v>0.0</v>
      </c>
      <c r="E4" s="13">
        <f t="shared" si="1"/>
        <v>100</v>
      </c>
      <c r="F4" s="6" t="s">
        <v>45</v>
      </c>
      <c r="G4" s="6">
        <v>-25.0</v>
      </c>
      <c r="H4" s="13">
        <f t="shared" si="2"/>
        <v>0</v>
      </c>
      <c r="I4" s="13">
        <f t="shared" si="3"/>
        <v>0</v>
      </c>
      <c r="J4" s="13">
        <f t="shared" si="4"/>
        <v>0</v>
      </c>
      <c r="K4" s="6">
        <f t="shared" si="5"/>
        <v>957</v>
      </c>
      <c r="L4" s="13"/>
    </row>
    <row r="5">
      <c r="A5" s="4">
        <v>45177.0</v>
      </c>
      <c r="B5" s="6" t="s">
        <v>14</v>
      </c>
      <c r="C5" s="6">
        <v>0.0</v>
      </c>
      <c r="D5" s="6">
        <v>3.0</v>
      </c>
      <c r="E5" s="13">
        <f t="shared" si="1"/>
        <v>0</v>
      </c>
      <c r="F5" s="6" t="s">
        <v>43</v>
      </c>
      <c r="G5" s="6">
        <v>38.0</v>
      </c>
      <c r="H5" s="13">
        <f t="shared" si="2"/>
        <v>0</v>
      </c>
      <c r="I5" s="13">
        <f t="shared" si="3"/>
        <v>47.5</v>
      </c>
      <c r="J5" s="13">
        <f t="shared" si="4"/>
        <v>47.5</v>
      </c>
      <c r="K5" s="6">
        <f t="shared" si="5"/>
        <v>1004.5</v>
      </c>
      <c r="L5" s="13"/>
    </row>
    <row r="6">
      <c r="A6" s="4">
        <v>45183.0</v>
      </c>
      <c r="B6" s="6" t="s">
        <v>12</v>
      </c>
      <c r="C6" s="6">
        <v>0.0</v>
      </c>
      <c r="D6" s="6">
        <v>4.0</v>
      </c>
      <c r="E6" s="13">
        <f t="shared" si="1"/>
        <v>0</v>
      </c>
      <c r="F6" s="6" t="s">
        <v>43</v>
      </c>
      <c r="G6" s="6">
        <v>27.0</v>
      </c>
      <c r="H6" s="13">
        <f t="shared" si="2"/>
        <v>0</v>
      </c>
      <c r="I6" s="13">
        <f t="shared" si="3"/>
        <v>33.75</v>
      </c>
      <c r="J6" s="13">
        <f t="shared" si="4"/>
        <v>33.75</v>
      </c>
      <c r="K6" s="6">
        <f t="shared" si="5"/>
        <v>1038.25</v>
      </c>
      <c r="L6" s="13"/>
    </row>
    <row r="7">
      <c r="A7" s="4">
        <v>45191.0</v>
      </c>
      <c r="B7" s="6" t="s">
        <v>10</v>
      </c>
      <c r="C7" s="6">
        <v>3.0</v>
      </c>
      <c r="D7" s="6">
        <v>2.0</v>
      </c>
      <c r="E7" s="13">
        <f t="shared" si="1"/>
        <v>60</v>
      </c>
      <c r="F7" s="6" t="s">
        <v>45</v>
      </c>
      <c r="G7" s="6">
        <v>-32.0</v>
      </c>
      <c r="H7" s="13">
        <f t="shared" si="2"/>
        <v>0</v>
      </c>
      <c r="I7" s="13">
        <f t="shared" si="3"/>
        <v>-16</v>
      </c>
      <c r="J7" s="13">
        <f t="shared" si="4"/>
        <v>-16</v>
      </c>
      <c r="K7" s="6">
        <f t="shared" si="5"/>
        <v>1022.25</v>
      </c>
      <c r="L7" s="13"/>
    </row>
    <row r="8">
      <c r="A8" s="4">
        <v>45198.0</v>
      </c>
      <c r="B8" s="6" t="s">
        <v>13</v>
      </c>
      <c r="C8" s="6">
        <v>3.0</v>
      </c>
      <c r="D8" s="6">
        <v>3.0</v>
      </c>
      <c r="E8" s="13">
        <f t="shared" si="1"/>
        <v>50</v>
      </c>
      <c r="F8" s="6" t="s">
        <v>45</v>
      </c>
      <c r="G8" s="6">
        <v>-41.0</v>
      </c>
      <c r="H8" s="13">
        <f t="shared" si="2"/>
        <v>0</v>
      </c>
      <c r="I8" s="13">
        <f t="shared" si="3"/>
        <v>-25.625</v>
      </c>
      <c r="J8" s="13">
        <f t="shared" si="4"/>
        <v>-25.625</v>
      </c>
      <c r="K8" s="6">
        <f t="shared" si="5"/>
        <v>996.625</v>
      </c>
      <c r="L8" s="13"/>
    </row>
    <row r="9">
      <c r="A9" s="4">
        <v>45205.0</v>
      </c>
      <c r="B9" s="6" t="s">
        <v>9</v>
      </c>
      <c r="C9" s="6">
        <v>6.0</v>
      </c>
      <c r="D9" s="6">
        <v>1.0</v>
      </c>
      <c r="E9" s="13">
        <f t="shared" si="1"/>
        <v>85.71428571</v>
      </c>
      <c r="F9" s="6" t="s">
        <v>45</v>
      </c>
      <c r="G9" s="6">
        <v>-47.0</v>
      </c>
      <c r="H9" s="13">
        <f t="shared" si="2"/>
        <v>0</v>
      </c>
      <c r="I9" s="13">
        <f t="shared" si="3"/>
        <v>-8.392857143</v>
      </c>
      <c r="J9" s="13">
        <f t="shared" si="4"/>
        <v>-8.392857143</v>
      </c>
      <c r="K9" s="6">
        <f t="shared" si="5"/>
        <v>988.2321429</v>
      </c>
      <c r="L9" s="13"/>
    </row>
    <row r="10">
      <c r="A10" s="4">
        <v>45212.0</v>
      </c>
      <c r="B10" s="6" t="s">
        <v>6</v>
      </c>
      <c r="C10" s="6">
        <v>7.0</v>
      </c>
      <c r="D10" s="6">
        <v>1.0</v>
      </c>
      <c r="E10" s="13">
        <f t="shared" si="1"/>
        <v>87.5</v>
      </c>
      <c r="F10" s="6" t="s">
        <v>45</v>
      </c>
      <c r="G10" s="6">
        <v>-25.0</v>
      </c>
      <c r="H10" s="13">
        <f t="shared" si="2"/>
        <v>0</v>
      </c>
      <c r="I10" s="13">
        <f t="shared" si="3"/>
        <v>-3.90625</v>
      </c>
      <c r="J10" s="13">
        <f t="shared" si="4"/>
        <v>-3.90625</v>
      </c>
      <c r="K10" s="6">
        <f t="shared" si="5"/>
        <v>984.3258929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5" max="5" width="13.5"/>
    <col customWidth="1" min="6" max="7" width="7.38"/>
    <col customWidth="1" min="8" max="8" width="14.63"/>
  </cols>
  <sheetData>
    <row r="1">
      <c r="A1" s="1" t="s">
        <v>20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1" t="s">
        <v>40</v>
      </c>
      <c r="K1" s="1" t="s">
        <v>41</v>
      </c>
    </row>
    <row r="2">
      <c r="A2" s="4">
        <v>45155.0</v>
      </c>
      <c r="B2" s="6" t="s">
        <v>57</v>
      </c>
      <c r="C2" s="6">
        <v>0.0</v>
      </c>
      <c r="D2" s="6">
        <v>0.01</v>
      </c>
      <c r="E2" s="13">
        <f t="shared" ref="E2:E10" si="1">100*(C2/(C2+D2))</f>
        <v>0</v>
      </c>
      <c r="F2" s="6" t="s">
        <v>43</v>
      </c>
      <c r="G2" s="6">
        <v>6.0</v>
      </c>
      <c r="H2" s="13">
        <f t="shared" ref="H2:H10" si="2">IF(F2="W", E2, 0)
</f>
        <v>0</v>
      </c>
      <c r="I2" s="13">
        <f t="shared" ref="I2:I10" si="3">(100-E2)*(G2/80)</f>
        <v>7.5</v>
      </c>
      <c r="J2" s="13">
        <f t="shared" ref="J2:J10" si="4">H2+I2</f>
        <v>7.5</v>
      </c>
      <c r="K2" s="6">
        <v>1008.0</v>
      </c>
      <c r="L2" s="13"/>
    </row>
    <row r="3">
      <c r="A3" s="4">
        <v>45163.0</v>
      </c>
      <c r="B3" s="6" t="s">
        <v>58</v>
      </c>
      <c r="C3" s="6">
        <v>0.0</v>
      </c>
      <c r="D3" s="6">
        <v>1.0</v>
      </c>
      <c r="E3" s="13">
        <f t="shared" si="1"/>
        <v>0</v>
      </c>
      <c r="F3" s="6" t="s">
        <v>43</v>
      </c>
      <c r="G3" s="6">
        <v>35.0</v>
      </c>
      <c r="H3" s="13">
        <f t="shared" si="2"/>
        <v>0</v>
      </c>
      <c r="I3" s="13">
        <f t="shared" si="3"/>
        <v>43.75</v>
      </c>
      <c r="J3" s="13">
        <f t="shared" si="4"/>
        <v>43.75</v>
      </c>
      <c r="K3" s="6">
        <v>1052.0</v>
      </c>
      <c r="L3" s="13"/>
    </row>
    <row r="4">
      <c r="A4" s="4">
        <v>45170.0</v>
      </c>
      <c r="B4" s="6" t="s">
        <v>14</v>
      </c>
      <c r="C4" s="6">
        <v>0.0</v>
      </c>
      <c r="D4" s="6">
        <v>2.0</v>
      </c>
      <c r="E4" s="13">
        <f t="shared" si="1"/>
        <v>0</v>
      </c>
      <c r="F4" s="6" t="s">
        <v>43</v>
      </c>
      <c r="G4" s="6">
        <v>48.0</v>
      </c>
      <c r="H4" s="13">
        <f t="shared" si="2"/>
        <v>0</v>
      </c>
      <c r="I4" s="13">
        <f t="shared" si="3"/>
        <v>60</v>
      </c>
      <c r="J4" s="13">
        <f t="shared" si="4"/>
        <v>60</v>
      </c>
      <c r="K4" s="6">
        <f t="shared" ref="K4:K10" si="5">K3+J4</f>
        <v>1112</v>
      </c>
      <c r="L4" s="13"/>
    </row>
    <row r="5">
      <c r="A5" s="4">
        <v>45177.0</v>
      </c>
      <c r="B5" s="6" t="s">
        <v>6</v>
      </c>
      <c r="C5" s="6">
        <v>2.0</v>
      </c>
      <c r="D5" s="6">
        <v>1.0</v>
      </c>
      <c r="E5" s="13">
        <f t="shared" si="1"/>
        <v>66.66666667</v>
      </c>
      <c r="F5" s="6" t="s">
        <v>45</v>
      </c>
      <c r="G5" s="6">
        <v>-7.0</v>
      </c>
      <c r="H5" s="13">
        <f t="shared" si="2"/>
        <v>0</v>
      </c>
      <c r="I5" s="13">
        <f t="shared" si="3"/>
        <v>-2.916666667</v>
      </c>
      <c r="J5" s="13">
        <f t="shared" si="4"/>
        <v>-2.916666667</v>
      </c>
      <c r="K5" s="6">
        <f t="shared" si="5"/>
        <v>1109.083333</v>
      </c>
      <c r="L5" s="13"/>
    </row>
    <row r="6">
      <c r="A6" s="4">
        <v>45183.0</v>
      </c>
      <c r="B6" s="6" t="s">
        <v>13</v>
      </c>
      <c r="C6" s="6">
        <v>3.0</v>
      </c>
      <c r="D6" s="6">
        <v>1.0</v>
      </c>
      <c r="E6" s="13">
        <f t="shared" si="1"/>
        <v>75</v>
      </c>
      <c r="F6" s="6" t="s">
        <v>43</v>
      </c>
      <c r="G6" s="6">
        <v>11.0</v>
      </c>
      <c r="H6" s="13">
        <f t="shared" si="2"/>
        <v>75</v>
      </c>
      <c r="I6" s="13">
        <f t="shared" si="3"/>
        <v>3.4375</v>
      </c>
      <c r="J6" s="13">
        <f t="shared" si="4"/>
        <v>78.4375</v>
      </c>
      <c r="K6" s="6">
        <f t="shared" si="5"/>
        <v>1187.520833</v>
      </c>
      <c r="L6" s="13"/>
    </row>
    <row r="7">
      <c r="A7" s="4">
        <v>45191.0</v>
      </c>
      <c r="B7" s="6" t="s">
        <v>8</v>
      </c>
      <c r="C7" s="6">
        <v>4.0</v>
      </c>
      <c r="D7" s="6">
        <v>1.0</v>
      </c>
      <c r="E7" s="13">
        <f t="shared" si="1"/>
        <v>80</v>
      </c>
      <c r="F7" s="6" t="s">
        <v>43</v>
      </c>
      <c r="G7" s="6">
        <v>20.0</v>
      </c>
      <c r="H7" s="13">
        <f t="shared" si="2"/>
        <v>80</v>
      </c>
      <c r="I7" s="13">
        <f t="shared" si="3"/>
        <v>5</v>
      </c>
      <c r="J7" s="13">
        <f t="shared" si="4"/>
        <v>85</v>
      </c>
      <c r="K7" s="6">
        <f t="shared" si="5"/>
        <v>1272.520833</v>
      </c>
      <c r="L7" s="13"/>
    </row>
    <row r="8">
      <c r="A8" s="4">
        <v>45198.0</v>
      </c>
      <c r="B8" s="6" t="s">
        <v>10</v>
      </c>
      <c r="C8" s="6">
        <v>4.0</v>
      </c>
      <c r="D8" s="6">
        <v>2.0</v>
      </c>
      <c r="E8" s="13">
        <f t="shared" si="1"/>
        <v>66.66666667</v>
      </c>
      <c r="F8" s="6" t="s">
        <v>43</v>
      </c>
      <c r="G8" s="6">
        <v>14.0</v>
      </c>
      <c r="H8" s="13">
        <f t="shared" si="2"/>
        <v>66.66666667</v>
      </c>
      <c r="I8" s="13">
        <f t="shared" si="3"/>
        <v>5.833333333</v>
      </c>
      <c r="J8" s="13">
        <f t="shared" si="4"/>
        <v>72.5</v>
      </c>
      <c r="K8" s="6">
        <f t="shared" si="5"/>
        <v>1345.020833</v>
      </c>
      <c r="L8" s="13"/>
    </row>
    <row r="9">
      <c r="A9" s="4">
        <v>45205.0</v>
      </c>
      <c r="B9" s="6" t="s">
        <v>16</v>
      </c>
      <c r="C9" s="6">
        <v>2.0</v>
      </c>
      <c r="D9" s="6">
        <v>5.0</v>
      </c>
      <c r="E9" s="13">
        <f t="shared" si="1"/>
        <v>28.57142857</v>
      </c>
      <c r="F9" s="6" t="s">
        <v>43</v>
      </c>
      <c r="G9" s="6">
        <v>47.0</v>
      </c>
      <c r="H9" s="13">
        <f t="shared" si="2"/>
        <v>28.57142857</v>
      </c>
      <c r="I9" s="13">
        <f t="shared" si="3"/>
        <v>41.96428571</v>
      </c>
      <c r="J9" s="13">
        <f t="shared" si="4"/>
        <v>70.53571429</v>
      </c>
      <c r="K9" s="6">
        <f t="shared" si="5"/>
        <v>1415.556548</v>
      </c>
      <c r="L9" s="13"/>
    </row>
    <row r="10">
      <c r="A10" s="4">
        <v>45211.0</v>
      </c>
      <c r="B10" s="6" t="s">
        <v>12</v>
      </c>
      <c r="C10" s="6">
        <v>1.0</v>
      </c>
      <c r="D10" s="6">
        <v>7.0</v>
      </c>
      <c r="E10" s="13">
        <f t="shared" si="1"/>
        <v>12.5</v>
      </c>
      <c r="F10" s="6" t="s">
        <v>43</v>
      </c>
      <c r="G10" s="6">
        <v>43.0</v>
      </c>
      <c r="H10" s="13">
        <f t="shared" si="2"/>
        <v>12.5</v>
      </c>
      <c r="I10" s="13">
        <f t="shared" si="3"/>
        <v>47.03125</v>
      </c>
      <c r="J10" s="13">
        <f t="shared" si="4"/>
        <v>59.53125</v>
      </c>
      <c r="K10" s="6">
        <f t="shared" si="5"/>
        <v>1475.087798</v>
      </c>
      <c r="L10" s="13"/>
    </row>
    <row r="11">
      <c r="A11" s="4"/>
      <c r="B11" s="6"/>
      <c r="C11" s="6"/>
      <c r="D11" s="6"/>
      <c r="E11" s="13"/>
      <c r="F11" s="6"/>
      <c r="G11" s="6"/>
      <c r="H11" s="13"/>
      <c r="I11" s="13"/>
      <c r="J11" s="13"/>
      <c r="K11" s="6"/>
      <c r="L11" s="13"/>
    </row>
    <row r="12">
      <c r="A12" s="4"/>
      <c r="B12" s="6"/>
      <c r="C12" s="6"/>
      <c r="D12" s="6"/>
      <c r="E12" s="13"/>
      <c r="F12" s="6"/>
      <c r="G12" s="6"/>
      <c r="H12" s="13"/>
      <c r="I12" s="13"/>
      <c r="J12" s="13"/>
      <c r="K12" s="6"/>
      <c r="L12" s="13"/>
    </row>
    <row r="13">
      <c r="A13" s="4"/>
      <c r="B13" s="6"/>
      <c r="C13" s="6"/>
      <c r="D13" s="6"/>
      <c r="E13" s="13"/>
      <c r="F13" s="6"/>
      <c r="G13" s="6"/>
      <c r="H13" s="13"/>
      <c r="I13" s="13"/>
      <c r="J13" s="13"/>
      <c r="K13" s="6"/>
      <c r="L13" s="13"/>
    </row>
    <row r="14">
      <c r="A14" s="4"/>
      <c r="B14" s="6"/>
      <c r="C14" s="6"/>
      <c r="D14" s="6"/>
      <c r="E14" s="13"/>
      <c r="F14" s="6"/>
      <c r="G14" s="6"/>
      <c r="H14" s="13"/>
      <c r="I14" s="13"/>
      <c r="J14" s="13"/>
      <c r="K14" s="6"/>
      <c r="L14" s="13"/>
    </row>
    <row r="15">
      <c r="A15" s="4"/>
      <c r="B15" s="6"/>
      <c r="C15" s="6"/>
      <c r="D15" s="6"/>
      <c r="E15" s="13"/>
      <c r="F15" s="6"/>
      <c r="G15" s="6"/>
      <c r="H15" s="13"/>
      <c r="I15" s="13"/>
      <c r="J15" s="13"/>
      <c r="K15" s="6"/>
      <c r="L15" s="13"/>
    </row>
    <row r="16">
      <c r="A16" s="4"/>
      <c r="B16" s="6"/>
      <c r="C16" s="6"/>
      <c r="D16" s="6"/>
      <c r="E16" s="13"/>
      <c r="F16" s="6"/>
      <c r="G16" s="6"/>
      <c r="H16" s="13"/>
      <c r="I16" s="13"/>
      <c r="J16" s="13"/>
      <c r="K16" s="6"/>
      <c r="L16" s="13"/>
    </row>
    <row r="17">
      <c r="A17" s="4"/>
      <c r="B17" s="6"/>
      <c r="C17" s="6"/>
      <c r="D17" s="6"/>
      <c r="E17" s="13"/>
      <c r="F17" s="6"/>
      <c r="G17" s="6"/>
      <c r="H17" s="13"/>
      <c r="I17" s="13"/>
      <c r="J17" s="13"/>
      <c r="K17" s="6"/>
      <c r="L17" s="13"/>
    </row>
    <row r="18">
      <c r="A18" s="4"/>
      <c r="B18" s="6"/>
      <c r="C18" s="6"/>
      <c r="D18" s="6"/>
      <c r="E18" s="13"/>
      <c r="F18" s="6"/>
      <c r="G18" s="6"/>
      <c r="H18" s="13"/>
      <c r="I18" s="13"/>
      <c r="J18" s="13"/>
      <c r="K18" s="6"/>
      <c r="L18" s="13"/>
    </row>
    <row r="19">
      <c r="A19" s="4"/>
      <c r="B19" s="6"/>
      <c r="C19" s="6"/>
      <c r="D19" s="6"/>
      <c r="E19" s="13"/>
      <c r="F19" s="6"/>
      <c r="G19" s="6"/>
      <c r="H19" s="13"/>
      <c r="I19" s="13"/>
      <c r="J19" s="13"/>
      <c r="K19" s="6"/>
      <c r="L19" s="13"/>
    </row>
    <row r="20">
      <c r="A20" s="4"/>
      <c r="B20" s="6"/>
      <c r="C20" s="6"/>
      <c r="D20" s="6"/>
      <c r="E20" s="13"/>
      <c r="F20" s="6"/>
      <c r="G20" s="6"/>
      <c r="H20" s="13"/>
      <c r="I20" s="13"/>
      <c r="J20" s="13"/>
      <c r="K20" s="6"/>
      <c r="L20" s="13"/>
    </row>
    <row r="21">
      <c r="A21" s="4"/>
      <c r="B21" s="6"/>
      <c r="C21" s="6"/>
      <c r="D21" s="6"/>
      <c r="E21" s="13"/>
      <c r="F21" s="6"/>
      <c r="G21" s="6"/>
      <c r="H21" s="13"/>
      <c r="I21" s="13"/>
      <c r="J21" s="13"/>
      <c r="K21" s="6"/>
      <c r="L21" s="13"/>
    </row>
    <row r="22">
      <c r="A22" s="4"/>
      <c r="B22" s="6"/>
      <c r="C22" s="6"/>
      <c r="D22" s="6"/>
      <c r="E22" s="13"/>
      <c r="F22" s="6"/>
      <c r="G22" s="6"/>
      <c r="H22" s="13"/>
      <c r="I22" s="13"/>
      <c r="J22" s="13"/>
      <c r="K22" s="6"/>
      <c r="L22" s="13"/>
    </row>
    <row r="23">
      <c r="A23" s="4"/>
      <c r="B23" s="6"/>
      <c r="C23" s="6"/>
      <c r="D23" s="6"/>
      <c r="E23" s="13"/>
      <c r="F23" s="6"/>
      <c r="G23" s="6"/>
      <c r="H23" s="13"/>
      <c r="I23" s="13"/>
      <c r="J23" s="13"/>
      <c r="K23" s="6"/>
      <c r="L23" s="13"/>
    </row>
    <row r="24">
      <c r="A24" s="4"/>
      <c r="B24" s="6"/>
      <c r="C24" s="6"/>
      <c r="D24" s="6"/>
      <c r="E24" s="13"/>
      <c r="F24" s="6"/>
      <c r="G24" s="6"/>
      <c r="H24" s="13"/>
      <c r="I24" s="13"/>
      <c r="J24" s="13"/>
      <c r="K24" s="6"/>
      <c r="L24" s="13"/>
    </row>
    <row r="25">
      <c r="A25" s="4"/>
      <c r="B25" s="6"/>
      <c r="C25" s="6"/>
      <c r="D25" s="6"/>
      <c r="E25" s="13"/>
      <c r="F25" s="6"/>
      <c r="G25" s="6"/>
      <c r="H25" s="13"/>
      <c r="I25" s="13"/>
      <c r="J25" s="13"/>
      <c r="K25" s="6"/>
      <c r="L25" s="13"/>
    </row>
    <row r="26">
      <c r="A26" s="4"/>
      <c r="B26" s="6"/>
      <c r="C26" s="6"/>
      <c r="D26" s="6"/>
      <c r="E26" s="13"/>
      <c r="F26" s="6"/>
      <c r="G26" s="6"/>
      <c r="H26" s="13"/>
      <c r="I26" s="13"/>
      <c r="J26" s="13"/>
      <c r="K26" s="6"/>
      <c r="L26" s="13"/>
    </row>
    <row r="27">
      <c r="A27" s="4"/>
      <c r="B27" s="6"/>
      <c r="C27" s="6"/>
      <c r="D27" s="6"/>
      <c r="E27" s="13"/>
      <c r="F27" s="6"/>
      <c r="G27" s="6"/>
      <c r="H27" s="13"/>
      <c r="I27" s="13"/>
      <c r="J27" s="13"/>
      <c r="K27" s="6"/>
      <c r="L27" s="13"/>
    </row>
    <row r="28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</row>
    <row r="30"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</row>
    <row r="31"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</row>
    <row r="32"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</row>
    <row r="33"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</row>
    <row r="34"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</row>
    <row r="35">
      <c r="F35" s="15"/>
    </row>
    <row r="36">
      <c r="F36" s="15"/>
    </row>
    <row r="37">
      <c r="F37" s="15"/>
    </row>
    <row r="38">
      <c r="F38" s="15"/>
    </row>
    <row r="39">
      <c r="F39" s="15"/>
    </row>
    <row r="40">
      <c r="F40" s="15"/>
    </row>
  </sheetData>
  <drawing r:id="rId1"/>
</worksheet>
</file>